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F:\商業署執行各表\補捐助統計表\113\第1季\"/>
    </mc:Choice>
  </mc:AlternateContent>
  <xr:revisionPtr revIDLastSave="0" documentId="13_ncr:1_{7F8FB861-0291-451E-9666-974170EA3BB2}" xr6:coauthVersionLast="47" xr6:coauthVersionMax="47" xr10:uidLastSave="{00000000-0000-0000-0000-000000000000}"/>
  <bookViews>
    <workbookView xWindow="-108" yWindow="-108" windowWidth="23256" windowHeight="12576" tabRatio="670" xr2:uid="{00000000-000D-0000-FFFF-FFFF00000000}"/>
  </bookViews>
  <sheets>
    <sheet name="第1季(單位)" sheetId="17" r:id="rId1"/>
    <sheet name="第1季(前瞻)" sheetId="16" r:id="rId2"/>
    <sheet name="第1季(疫後)" sheetId="23" r:id="rId3"/>
    <sheet name="第2季(肺炎)" sheetId="20" state="hidden" r:id="rId4"/>
    <sheet name="第2季(疫後)" sheetId="21" state="hidden" r:id="rId5"/>
    <sheet name="統計" sheetId="19" state="hidden" r:id="rId6"/>
    <sheet name="工作表1" sheetId="18" state="hidden" r:id="rId7"/>
  </sheets>
  <externalReferences>
    <externalReference r:id="rId8"/>
  </externalReferences>
  <definedNames>
    <definedName name="_xlnm._FilterDatabase" localSheetId="1" hidden="1">'第1季(前瞻)'!$A$4:$K$28</definedName>
    <definedName name="_xlnm._FilterDatabase" localSheetId="2" hidden="1">'第1季(疫後)'!$A$4:$K$27</definedName>
    <definedName name="_xlnm._FilterDatabase" localSheetId="0" hidden="1">'第1季(單位)'!$A$4:$K$13</definedName>
    <definedName name="_xlnm._FilterDatabase" localSheetId="3" hidden="1">'第2季(肺炎)'!$A$4:$K$17</definedName>
    <definedName name="_xlnm._FilterDatabase" localSheetId="4" hidden="1">'第2季(疫後)'!$A$4:$K$17</definedName>
    <definedName name="A_G_A1">#N/A</definedName>
    <definedName name="CHEN" localSheetId="1">#REF!</definedName>
    <definedName name="CHEN" localSheetId="2">#REF!</definedName>
    <definedName name="CHEN" localSheetId="0">#REF!</definedName>
    <definedName name="CHEN" localSheetId="3">#REF!</definedName>
    <definedName name="CHEN" localSheetId="4">#REF!</definedName>
    <definedName name="CHEN">#REF!</definedName>
    <definedName name="jd" localSheetId="1">#REF!</definedName>
    <definedName name="jd" localSheetId="2">#REF!</definedName>
    <definedName name="jd" localSheetId="0">#REF!</definedName>
    <definedName name="jd" localSheetId="3">#REF!</definedName>
    <definedName name="jd" localSheetId="4">#REF!</definedName>
    <definedName name="jd">#REF!</definedName>
    <definedName name="ONE" localSheetId="1">#REF!</definedName>
    <definedName name="ONE" localSheetId="2">#REF!</definedName>
    <definedName name="ONE" localSheetId="0">#REF!</definedName>
    <definedName name="ONE" localSheetId="3">#REF!</definedName>
    <definedName name="ONE" localSheetId="4">#REF!</definedName>
    <definedName name="ONE">#REF!</definedName>
    <definedName name="_xlnm.Print_Area" localSheetId="1">'第1季(前瞻)'!$A$1:$H$28</definedName>
    <definedName name="_xlnm.Print_Area" localSheetId="2">'第1季(疫後)'!$A$1:$H$27</definedName>
    <definedName name="_xlnm.Print_Area" localSheetId="0">'第1季(單位)'!$A$1:$H$13</definedName>
    <definedName name="_xlnm.Print_Area" localSheetId="3">'第2季(肺炎)'!$A$1:$H$17</definedName>
    <definedName name="_xlnm.Print_Area" localSheetId="4">'第2季(疫後)'!$A$1:$H$17</definedName>
    <definedName name="_xlnm.Print_Titles" localSheetId="1">'第1季(前瞻)'!$1:$4</definedName>
    <definedName name="_xlnm.Print_Titles" localSheetId="2">'第1季(疫後)'!$1:$4</definedName>
    <definedName name="_xlnm.Print_Titles" localSheetId="0">'第1季(單位)'!$1:$4</definedName>
    <definedName name="_xlnm.Print_Titles" localSheetId="3">'第2季(肺炎)'!$1:$4</definedName>
    <definedName name="_xlnm.Print_Titles" localSheetId="4">'第2季(疫後)'!$1:$4</definedName>
    <definedName name="T" localSheetId="1">#REF!</definedName>
    <definedName name="T" localSheetId="2">#REF!</definedName>
    <definedName name="T" localSheetId="0">#REF!</definedName>
    <definedName name="T" localSheetId="3">#REF!</definedName>
    <definedName name="T" localSheetId="4">#REF!</definedName>
    <definedName name="T">#REF!</definedName>
    <definedName name="人_事_費_分_析_表" localSheetId="1">#REF!</definedName>
    <definedName name="人_事_費_分_析_表" localSheetId="2">#REF!</definedName>
    <definedName name="人_事_費_分_析_表" localSheetId="0">#REF!</definedName>
    <definedName name="人_事_費_分_析_表" localSheetId="3">#REF!</definedName>
    <definedName name="人_事_費_分_析_表" localSheetId="4">#REF!</definedName>
    <definedName name="人_事_費_分_析_表">#REF!</definedName>
    <definedName name="公_用_珍_貴_動_產_、_不_動_產_目_錄_總_表" localSheetId="1">#REF!</definedName>
    <definedName name="公_用_珍_貴_動_產_、_不_動_產_目_錄_總_表" localSheetId="2">#REF!</definedName>
    <definedName name="公_用_珍_貴_動_產_、_不_動_產_目_錄_總_表" localSheetId="0">#REF!</definedName>
    <definedName name="公_用_珍_貴_動_產_、_不_動_產_目_錄_總_表" localSheetId="3">#REF!</definedName>
    <definedName name="公_用_珍_貴_動_產_、_不_動_產_目_錄_總_表" localSheetId="4">#REF!</definedName>
    <definedName name="公_用_珍_貴_動_產_、_不_動_產_目_錄_總_表">#REF!</definedName>
    <definedName name="公_用_財_產_目_錄_總___表" localSheetId="1">#REF!</definedName>
    <definedName name="公_用_財_產_目_錄_總___表" localSheetId="2">#REF!</definedName>
    <definedName name="公_用_財_產_目_錄_總___表" localSheetId="0">#REF!</definedName>
    <definedName name="公_用_財_產_目_錄_總___表" localSheetId="3">#REF!</definedName>
    <definedName name="公_用_財_產_目_錄_總___表" localSheetId="4">#REF!</definedName>
    <definedName name="公_用_財_產_目_錄_總___表">#REF!</definedName>
    <definedName name="文字1" localSheetId="1">#REF!</definedName>
    <definedName name="文字1" localSheetId="2">#REF!</definedName>
    <definedName name="文字1" localSheetId="0">#REF!</definedName>
    <definedName name="文字1" localSheetId="3">#REF!</definedName>
    <definedName name="文字1" localSheetId="4">#REF!</definedName>
    <definedName name="文字1">#REF!</definedName>
    <definedName name="文字2" localSheetId="1">#REF!</definedName>
    <definedName name="文字2" localSheetId="2">#REF!</definedName>
    <definedName name="文字2" localSheetId="0">#REF!</definedName>
    <definedName name="文字2" localSheetId="3">#REF!</definedName>
    <definedName name="文字2" localSheetId="4">#REF!</definedName>
    <definedName name="文字2">#REF!</definedName>
    <definedName name="以前年度歲入來源別轉入數決算表" localSheetId="1">#REF!</definedName>
    <definedName name="以前年度歲入來源別轉入數決算表" localSheetId="2">#REF!</definedName>
    <definedName name="以前年度歲入來源別轉入數決算表" localSheetId="0">#REF!</definedName>
    <definedName name="以前年度歲入來源別轉入數決算表" localSheetId="3">#REF!</definedName>
    <definedName name="以前年度歲入來源別轉入數決算表" localSheetId="4">#REF!</definedName>
    <definedName name="以前年度歲入來源別轉入數決算表">#REF!</definedName>
    <definedName name="以前年度歲出政事別轉入數決算表" localSheetId="1">#REF!</definedName>
    <definedName name="以前年度歲出政事別轉入數決算表" localSheetId="2">#REF!</definedName>
    <definedName name="以前年度歲出政事別轉入數決算表" localSheetId="0">#REF!</definedName>
    <definedName name="以前年度歲出政事別轉入數決算表" localSheetId="3">#REF!</definedName>
    <definedName name="以前年度歲出政事別轉入數決算表" localSheetId="4">#REF!</definedName>
    <definedName name="以前年度歲出政事別轉入數決算表">#REF!</definedName>
    <definedName name="以前年度歲出機關別轉入數決算表" localSheetId="1">#REF!</definedName>
    <definedName name="以前年度歲出機關別轉入數決算表" localSheetId="2">#REF!</definedName>
    <definedName name="以前年度歲出機關別轉入數決算表" localSheetId="0">#REF!</definedName>
    <definedName name="以前年度歲出機關別轉入數決算表" localSheetId="3">#REF!</definedName>
    <definedName name="以前年度歲出機關別轉入數決算表" localSheetId="4">#REF!</definedName>
    <definedName name="以前年度歲出機關別轉入數決算表">#REF!</definedName>
    <definedName name="以前年度歲出轉入數國庫已撥及未撥款項明細表" localSheetId="1">#REF!</definedName>
    <definedName name="以前年度歲出轉入數國庫已撥及未撥款項明細表" localSheetId="2">#REF!</definedName>
    <definedName name="以前年度歲出轉入數國庫已撥及未撥款項明細表" localSheetId="0">#REF!</definedName>
    <definedName name="以前年度歲出轉入數國庫已撥及未撥款項明細表" localSheetId="3">#REF!</definedName>
    <definedName name="以前年度歲出轉入數國庫已撥及未撥款項明細表" localSheetId="4">#REF!</definedName>
    <definedName name="以前年度歲出轉入數國庫已撥及未撥款項明細表">#REF!</definedName>
    <definedName name="出國計畫執行情形報告表">[1]格式十一!$A$2</definedName>
    <definedName name="本年度經費預算國庫已撥及未撥款項明細表" localSheetId="1">#REF!</definedName>
    <definedName name="本年度經費預算國庫已撥及未撥款項明細表" localSheetId="2">#REF!</definedName>
    <definedName name="本年度經費預算國庫已撥及未撥款項明細表" localSheetId="0">#REF!</definedName>
    <definedName name="本年度經費預算國庫已撥及未撥款項明細表" localSheetId="3">#REF!</definedName>
    <definedName name="本年度經費預算國庫已撥及未撥款項明細表" localSheetId="4">#REF!</definedName>
    <definedName name="本年度經費預算國庫已撥及未撥款項明細表">#REF!</definedName>
    <definedName name="委託辦理計畫_事項_經費報告表" localSheetId="1">#REF!</definedName>
    <definedName name="委託辦理計畫_事項_經費報告表" localSheetId="2">#REF!</definedName>
    <definedName name="委託辦理計畫_事項_經費報告表" localSheetId="0">#REF!</definedName>
    <definedName name="委託辦理計畫_事項_經費報告表" localSheetId="3">#REF!</definedName>
    <definedName name="委託辦理計畫_事項_經費報告表" localSheetId="4">#REF!</definedName>
    <definedName name="委託辦理計畫_事項_經費報告表">#REF!</definedName>
    <definedName name="退還以前年度納庫款明細表" localSheetId="1">#REF!</definedName>
    <definedName name="退還以前年度納庫款明細表" localSheetId="2">#REF!</definedName>
    <definedName name="退還以前年度納庫款明細表" localSheetId="0">#REF!</definedName>
    <definedName name="退還以前年度納庫款明細表" localSheetId="3">#REF!</definedName>
    <definedName name="退還以前年度納庫款明細表" localSheetId="4">#REF!</definedName>
    <definedName name="退還以前年度納庫款明細表">#REF!</definedName>
    <definedName name="歲_入_來_源_別_決_算_表" localSheetId="1">#REF!</definedName>
    <definedName name="歲_入_來_源_別_決_算_表" localSheetId="2">#REF!</definedName>
    <definedName name="歲_入_來_源_別_決_算_表" localSheetId="0">#REF!</definedName>
    <definedName name="歲_入_來_源_別_決_算_表" localSheetId="3">#REF!</definedName>
    <definedName name="歲_入_來_源_別_決_算_表" localSheetId="4">#REF!</definedName>
    <definedName name="歲_入_來_源_別_決_算_表">#REF!</definedName>
    <definedName name="歲_出_政_事_別_決_算_表" localSheetId="1">#REF!</definedName>
    <definedName name="歲_出_政_事_別_決_算_表" localSheetId="2">#REF!</definedName>
    <definedName name="歲_出_政_事_別_決_算_表" localSheetId="0">#REF!</definedName>
    <definedName name="歲_出_政_事_別_決_算_表" localSheetId="3">#REF!</definedName>
    <definedName name="歲_出_政_事_別_決_算_表" localSheetId="4">#REF!</definedName>
    <definedName name="歲_出_政_事_別_決_算_表">#REF!</definedName>
    <definedName name="歲_出_機_關_別_決_算_表" localSheetId="1">#REF!</definedName>
    <definedName name="歲_出_機_關_別_決_算_表" localSheetId="2">#REF!</definedName>
    <definedName name="歲_出_機_關_別_決_算_表" localSheetId="0">#REF!</definedName>
    <definedName name="歲_出_機_關_別_決_算_表" localSheetId="3">#REF!</definedName>
    <definedName name="歲_出_機_關_別_決_算_表" localSheetId="4">#REF!</definedName>
    <definedName name="歲_出_機_關_別_決_算_表">#REF!</definedName>
    <definedName name="歲入經費明細表" localSheetId="1">#REF!</definedName>
    <definedName name="歲入經費明細表" localSheetId="2">#REF!</definedName>
    <definedName name="歲入經費明細表" localSheetId="0">#REF!</definedName>
    <definedName name="歲入經費明細表" localSheetId="3">#REF!</definedName>
    <definedName name="歲入經費明細表" localSheetId="4">#REF!</definedName>
    <definedName name="歲入經費明細表">#REF!</definedName>
    <definedName name="歲入類、經費類平衡表" localSheetId="1">#REF!</definedName>
    <definedName name="歲入類、經費類平衡表" localSheetId="2">#REF!</definedName>
    <definedName name="歲入類、經費類平衡表" localSheetId="0">#REF!</definedName>
    <definedName name="歲入類、經費類平衡表" localSheetId="3">#REF!</definedName>
    <definedName name="歲入類、經費類平衡表" localSheetId="4">#REF!</definedName>
    <definedName name="歲入類、經費類平衡表">#REF!</definedName>
    <definedName name="歲入類待納庫款明細表" localSheetId="1">#REF!</definedName>
    <definedName name="歲入類待納庫款明細表" localSheetId="2">#REF!</definedName>
    <definedName name="歲入類待納庫款明細表" localSheetId="0">#REF!</definedName>
    <definedName name="歲入類待納庫款明細表" localSheetId="3">#REF!</definedName>
    <definedName name="歲入類待納庫款明細表" localSheetId="4">#REF!</definedName>
    <definedName name="歲入類待納庫款明細表">#REF!</definedName>
    <definedName name="歲出用途別決算分析表" localSheetId="1">#REF!</definedName>
    <definedName name="歲出用途別決算分析表" localSheetId="2">#REF!</definedName>
    <definedName name="歲出用途別決算分析表" localSheetId="0">#REF!</definedName>
    <definedName name="歲出用途別決算分析表" localSheetId="3">#REF!</definedName>
    <definedName name="歲出用途別決算分析表" localSheetId="4">#REF!</definedName>
    <definedName name="歲出用途別決算分析表">#REF!</definedName>
    <definedName name="歲出用途別決算綜計表" localSheetId="1">#REF!</definedName>
    <definedName name="歲出用途別決算綜計表" localSheetId="2">#REF!</definedName>
    <definedName name="歲出用途別決算綜計表" localSheetId="0">#REF!</definedName>
    <definedName name="歲出用途別決算綜計表" localSheetId="3">#REF!</definedName>
    <definedName name="歲出用途別決算綜計表" localSheetId="4">#REF!</definedName>
    <definedName name="歲出用途別決算綜計表">#REF!</definedName>
    <definedName name="歲出按職能及經濟性綜合分類表" localSheetId="1">#REF!</definedName>
    <definedName name="歲出按職能及經濟性綜合分類表" localSheetId="2">#REF!</definedName>
    <definedName name="歲出按職能及經濟性綜合分類表" localSheetId="0">#REF!</definedName>
    <definedName name="歲出按職能及經濟性綜合分類表" localSheetId="3">#REF!</definedName>
    <definedName name="歲出按職能及經濟性綜合分類表" localSheetId="4">#REF!</definedName>
    <definedName name="歲出按職能及經濟性綜合分類表">#REF!</definedName>
    <definedName name="經費類經費賸餘明細表" localSheetId="1">#REF!</definedName>
    <definedName name="經費類經費賸餘明細表" localSheetId="2">#REF!</definedName>
    <definedName name="經費類經費賸餘明細表" localSheetId="0">#REF!</definedName>
    <definedName name="經費類經費賸餘明細表" localSheetId="3">#REF!</definedName>
    <definedName name="經費類經費賸餘明細表" localSheetId="4">#REF!</definedName>
    <definedName name="經費類經費賸餘明細表">#REF!</definedName>
    <definedName name="增購及汰換車輛明細表" localSheetId="1">#REF!</definedName>
    <definedName name="增購及汰換車輛明細表" localSheetId="2">#REF!</definedName>
    <definedName name="增購及汰換車輛明細表" localSheetId="0">#REF!</definedName>
    <definedName name="增購及汰換車輛明細表" localSheetId="3">#REF!</definedName>
    <definedName name="增購及汰換車輛明細表" localSheetId="4">#REF!</definedName>
    <definedName name="增購及汰換車輛明細表">#REF!</definedName>
    <definedName name="機關名稱_對各部門捐助成立財團法人之效益評估表" localSheetId="1">#REF!</definedName>
    <definedName name="機關名稱_對各部門捐助成立財團法人之效益評估表" localSheetId="2">#REF!</definedName>
    <definedName name="機關名稱_對各部門捐助成立財團法人之效益評估表" localSheetId="0">#REF!</definedName>
    <definedName name="機關名稱_對各部門捐助成立財團法人之效益評估表" localSheetId="3">#REF!</definedName>
    <definedName name="機關名稱_對各部門捐助成立財團法人之效益評估表" localSheetId="4">#REF!</definedName>
    <definedName name="機關名稱_對各部門捐助成立財團法人之效益評估表">#REF!</definedName>
    <definedName name="機關名稱_對直接投資、所屬各部門轉投資及共同投資之效益評估表" localSheetId="1">#REF!</definedName>
    <definedName name="機關名稱_對直接投資、所屬各部門轉投資及共同投資之效益評估表" localSheetId="2">#REF!</definedName>
    <definedName name="機關名稱_對直接投資、所屬各部門轉投資及共同投資之效益評估表" localSheetId="0">#REF!</definedName>
    <definedName name="機關名稱_對直接投資、所屬各部門轉投資及共同投資之效益評估表" localSheetId="3">#REF!</definedName>
    <definedName name="機關名稱_對直接投資、所屬各部門轉投資及共同投資之效益評估表" localSheetId="4">#REF!</definedName>
    <definedName name="機關名稱_對直接投資、所屬各部門轉投資及共同投資之效益評估表">#REF!</definedName>
  </definedNames>
  <calcPr calcId="191029"/>
</workbook>
</file>

<file path=xl/calcChain.xml><?xml version="1.0" encoding="utf-8"?>
<calcChain xmlns="http://schemas.openxmlformats.org/spreadsheetml/2006/main">
  <c r="A8" i="17" l="1"/>
  <c r="A7" i="17" l="1"/>
  <c r="A6" i="17" l="1"/>
  <c r="A7" i="23"/>
  <c r="A8" i="23"/>
  <c r="A9" i="23"/>
  <c r="A10" i="23"/>
  <c r="A11" i="23"/>
  <c r="A12" i="23"/>
  <c r="A13" i="23"/>
  <c r="A14" i="23"/>
  <c r="A15" i="23"/>
  <c r="A16" i="23"/>
  <c r="A17" i="23"/>
  <c r="A18" i="23"/>
  <c r="A19" i="23"/>
  <c r="A20" i="23"/>
  <c r="A21" i="23"/>
  <c r="A22" i="23"/>
  <c r="A6" i="23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6" i="16"/>
  <c r="G12" i="17"/>
  <c r="G27" i="16"/>
  <c r="G26" i="23" l="1"/>
  <c r="G16" i="21" l="1"/>
  <c r="A15" i="21"/>
  <c r="A14" i="21"/>
  <c r="A13" i="21"/>
  <c r="A12" i="21"/>
  <c r="A11" i="21"/>
  <c r="A10" i="21"/>
  <c r="A9" i="21"/>
  <c r="A8" i="21"/>
  <c r="A7" i="21"/>
  <c r="A6" i="21"/>
  <c r="D4" i="19" l="1"/>
  <c r="B4" i="19"/>
  <c r="B6" i="19" l="1"/>
  <c r="A5" i="18"/>
  <c r="A8" i="18"/>
  <c r="G16" i="20" l="1"/>
  <c r="A15" i="20"/>
  <c r="A14" i="20"/>
  <c r="A13" i="20"/>
  <c r="A12" i="20"/>
  <c r="A11" i="20"/>
  <c r="A10" i="20"/>
  <c r="A9" i="20"/>
  <c r="A8" i="20"/>
  <c r="A7" i="20"/>
  <c r="A6" i="20"/>
  <c r="B3" i="19" l="1"/>
  <c r="B5" i="18" l="1"/>
  <c r="D7" i="19" l="1"/>
  <c r="D8" i="19" s="1"/>
  <c r="C4" i="19" l="1"/>
  <c r="E4" i="19" l="1"/>
  <c r="E6" i="19" l="1"/>
  <c r="B5" i="19"/>
  <c r="E5" i="19" l="1"/>
  <c r="B7" i="19"/>
  <c r="C3" i="19"/>
  <c r="C7" i="19" s="1"/>
  <c r="E3" i="19" l="1"/>
  <c r="B8" i="18"/>
  <c r="E7" i="19" l="1"/>
  <c r="B8" i="19"/>
  <c r="C8" i="19"/>
</calcChain>
</file>

<file path=xl/sharedStrings.xml><?xml version="1.0" encoding="utf-8"?>
<sst xmlns="http://schemas.openxmlformats.org/spreadsheetml/2006/main" count="266" uniqueCount="99">
  <si>
    <t>單位:  元</t>
  </si>
  <si>
    <t>項次</t>
  </si>
  <si>
    <t>補(捐)助機關</t>
  </si>
  <si>
    <t>受補(捐)助對象</t>
  </si>
  <si>
    <t xml:space="preserve">補(捐)助事項或用途   </t>
  </si>
  <si>
    <t>核准日期</t>
  </si>
  <si>
    <t>備註</t>
  </si>
  <si>
    <t>經濟部技術處</t>
    <phoneticPr fontId="6" type="noConversion"/>
  </si>
  <si>
    <t>補(捐)助金額
(含累積金額)</t>
    <phoneticPr fontId="6" type="noConversion"/>
  </si>
  <si>
    <t>受補(捐)助對象所歸屬之直轄市或縣（市）</t>
    <phoneticPr fontId="6" type="noConversion"/>
  </si>
  <si>
    <t>一、公務預算</t>
    <phoneticPr fontId="6" type="noConversion"/>
  </si>
  <si>
    <t>公務預算 合計</t>
    <phoneticPr fontId="6" type="noConversion"/>
  </si>
  <si>
    <t>二、前瞻基礎建設計畫特別預算</t>
    <phoneticPr fontId="6" type="noConversion"/>
  </si>
  <si>
    <t>前瞻基礎建設計畫特別預算 合計</t>
    <phoneticPr fontId="6" type="noConversion"/>
  </si>
  <si>
    <t>三、嚴重特殊傳染性肺炎防治及紓困振興特別預算</t>
    <phoneticPr fontId="6" type="noConversion"/>
  </si>
  <si>
    <t>備註：「核准日期」及「補(捐)助金額(含累積金額)」係指補(捐)助案件之核定日期及核定金額。</t>
    <phoneticPr fontId="6" type="noConversion"/>
  </si>
  <si>
    <t>經濟部對縣市政府、民間團體及個人補(捐)助經費彙總表
111年度截至第2季止</t>
    <phoneticPr fontId="6" type="noConversion"/>
  </si>
  <si>
    <t>合計</t>
    <phoneticPr fontId="6" type="noConversion"/>
  </si>
  <si>
    <t>經濟部商業司</t>
    <phoneticPr fontId="6" type="noConversion"/>
  </si>
  <si>
    <t>經濟部國營會</t>
    <phoneticPr fontId="6" type="noConversion"/>
  </si>
  <si>
    <t>補捐助機關</t>
    <phoneticPr fontId="6" type="noConversion"/>
  </si>
  <si>
    <t>公務預算</t>
    <phoneticPr fontId="6" type="noConversion"/>
  </si>
  <si>
    <t>前瞻特別預算</t>
    <phoneticPr fontId="6" type="noConversion"/>
  </si>
  <si>
    <t>紓困特別預算</t>
    <phoneticPr fontId="6" type="noConversion"/>
  </si>
  <si>
    <t>經濟部投資業務處</t>
    <phoneticPr fontId="6" type="noConversion"/>
  </si>
  <si>
    <t>嚴重特殊傳染性肺炎防治及紓困振興特別預算 合計</t>
    <phoneticPr fontId="6" type="noConversion"/>
  </si>
  <si>
    <t>經濟部對縣市政府、民間團體及個人補(捐)助經費彙總表
112年度截至第2季止</t>
    <phoneticPr fontId="6" type="noConversion"/>
  </si>
  <si>
    <t>四、疫後強化經濟與社會韌性及全民共享經濟成果特別預算</t>
    <phoneticPr fontId="6" type="noConversion"/>
  </si>
  <si>
    <t>疫後強化經濟與社會韌性及全民共享經濟成果特別預算 合計</t>
    <phoneticPr fontId="6" type="noConversion"/>
  </si>
  <si>
    <t>經濟部商業發展署對縣市政府、民間團體及個人補(捐)助經費彙總表
113年度截至第1季止</t>
    <phoneticPr fontId="6" type="noConversion"/>
  </si>
  <si>
    <t>三、疫後強化經濟與社會韌性及全民共享經濟成果特別預算</t>
    <phoneticPr fontId="6" type="noConversion"/>
  </si>
  <si>
    <t>112年度建構零售暨服務業數據共享創新服務計畫_數位轉型補助</t>
  </si>
  <si>
    <t>113.01.31</t>
    <phoneticPr fontId="6" type="noConversion"/>
  </si>
  <si>
    <t>饗樂餐飲實業股份有限公司</t>
    <phoneticPr fontId="35" type="noConversion"/>
  </si>
  <si>
    <t>晨希時尚股份有限公司</t>
    <phoneticPr fontId="35" type="noConversion"/>
  </si>
  <si>
    <t>美科實業股份有限公司</t>
    <phoneticPr fontId="35" type="noConversion"/>
  </si>
  <si>
    <t>聖保羅企業股份有限公司</t>
    <phoneticPr fontId="35" type="noConversion"/>
  </si>
  <si>
    <t>采妍國際行銷股份有限公司</t>
    <phoneticPr fontId="35" type="noConversion"/>
  </si>
  <si>
    <t>白石股份有限公司</t>
    <phoneticPr fontId="35" type="noConversion"/>
  </si>
  <si>
    <t>多那之國際股份有限公司</t>
    <phoneticPr fontId="35" type="noConversion"/>
  </si>
  <si>
    <t>驫馬旅行社有限公司</t>
    <phoneticPr fontId="35" type="noConversion"/>
  </si>
  <si>
    <t>金三角通信股份有限公司</t>
    <phoneticPr fontId="35" type="noConversion"/>
  </si>
  <si>
    <t>天和生物股份有限公司</t>
    <phoneticPr fontId="35" type="noConversion"/>
  </si>
  <si>
    <t>派帝娜實業股份有限公司</t>
    <phoneticPr fontId="35" type="noConversion"/>
  </si>
  <si>
    <t>圓食優品股份有限公司</t>
    <phoneticPr fontId="35" type="noConversion"/>
  </si>
  <si>
    <t>五鮮級國際餐飲股份有限公司</t>
    <phoneticPr fontId="35" type="noConversion"/>
  </si>
  <si>
    <t>台安醫藥股份有限公司</t>
    <phoneticPr fontId="35" type="noConversion"/>
  </si>
  <si>
    <t>新北市</t>
    <phoneticPr fontId="36" type="noConversion"/>
  </si>
  <si>
    <t>臺北市</t>
    <phoneticPr fontId="36" type="noConversion"/>
  </si>
  <si>
    <t>高雄市</t>
    <phoneticPr fontId="36" type="noConversion"/>
  </si>
  <si>
    <t>連江縣</t>
    <phoneticPr fontId="36" type="noConversion"/>
  </si>
  <si>
    <t>彰化縣</t>
    <phoneticPr fontId="36" type="noConversion"/>
  </si>
  <si>
    <t>臺南市</t>
    <phoneticPr fontId="36" type="noConversion"/>
  </si>
  <si>
    <t>公共服務據點整備-公有危險建築補強重建計畫-臺中市神岡區神岡公有零售市場耐震補強計畫</t>
  </si>
  <si>
    <t>公共服務據點整備-公有危險建築補強重建計畫-臺中市西屯區福安公有零售市場耐震補強計畫</t>
  </si>
  <si>
    <t>公共服務據點整備-公有危險建築補強重建計畫-臺中市大肚區追分公有零售市場耐震拆除工程計畫</t>
  </si>
  <si>
    <t>公共服務據點整備-公有危險建築補強重建計畫-臺南市仁德區中洲公有零售市場耐震拆除重建計畫</t>
  </si>
  <si>
    <t>臺中市</t>
    <phoneticPr fontId="36" type="noConversion"/>
  </si>
  <si>
    <t>臺中市政府</t>
    <phoneticPr fontId="35" type="noConversion"/>
  </si>
  <si>
    <t>113.01.19</t>
    <phoneticPr fontId="6" type="noConversion"/>
  </si>
  <si>
    <t>臺南市政府</t>
    <phoneticPr fontId="35" type="noConversion"/>
  </si>
  <si>
    <t>新竹縣</t>
    <phoneticPr fontId="36" type="noConversion"/>
  </si>
  <si>
    <t>工業技術研究院</t>
    <phoneticPr fontId="35" type="noConversion"/>
  </si>
  <si>
    <r>
      <rPr>
        <sz val="14"/>
        <color theme="1" tint="4.9989318521683403E-2"/>
        <rFont val="標楷體"/>
        <family val="4"/>
        <charset val="136"/>
      </rPr>
      <t>臺中市</t>
    </r>
  </si>
  <si>
    <r>
      <rPr>
        <sz val="14"/>
        <color theme="1" tint="4.9989318521683403E-2"/>
        <rFont val="標楷體"/>
        <family val="4"/>
        <charset val="136"/>
      </rPr>
      <t>肯驛國際股份有限公司</t>
    </r>
  </si>
  <si>
    <r>
      <rPr>
        <sz val="14"/>
        <rFont val="標楷體"/>
        <family val="4"/>
        <charset val="136"/>
      </rPr>
      <t>商業服務業智慧減碳補助計畫</t>
    </r>
  </si>
  <si>
    <t>113.01.02</t>
  </si>
  <si>
    <r>
      <rPr>
        <sz val="14"/>
        <color theme="1" tint="4.9989318521683403E-2"/>
        <rFont val="標楷體"/>
        <family val="4"/>
        <charset val="136"/>
      </rPr>
      <t>高雄市</t>
    </r>
  </si>
  <si>
    <r>
      <rPr>
        <sz val="14"/>
        <color theme="1" tint="4.9989318521683403E-2"/>
        <rFont val="標楷體"/>
        <family val="4"/>
        <charset val="136"/>
      </rPr>
      <t>達利餐飲有限公司</t>
    </r>
  </si>
  <si>
    <r>
      <rPr>
        <sz val="14"/>
        <color theme="1" tint="4.9989318521683403E-2"/>
        <rFont val="標楷體"/>
        <family val="4"/>
        <charset val="136"/>
      </rPr>
      <t>臺北市</t>
    </r>
  </si>
  <si>
    <r>
      <rPr>
        <sz val="14"/>
        <color theme="1" tint="4.9989318521683403E-2"/>
        <rFont val="標楷體"/>
        <family val="4"/>
        <charset val="136"/>
      </rPr>
      <t>子佳國際企業有限公司</t>
    </r>
  </si>
  <si>
    <r>
      <rPr>
        <sz val="14"/>
        <color theme="1" tint="4.9989318521683403E-2"/>
        <rFont val="標楷體"/>
        <family val="4"/>
        <charset val="136"/>
      </rPr>
      <t>金嘉隆企業股份有限公司</t>
    </r>
  </si>
  <si>
    <r>
      <rPr>
        <sz val="14"/>
        <color theme="1" tint="4.9989318521683403E-2"/>
        <rFont val="標楷體"/>
        <family val="4"/>
        <charset val="136"/>
      </rPr>
      <t>賜禧有限公司</t>
    </r>
  </si>
  <si>
    <r>
      <rPr>
        <sz val="14"/>
        <color theme="1" tint="4.9989318521683403E-2"/>
        <rFont val="標楷體"/>
        <family val="4"/>
        <charset val="136"/>
      </rPr>
      <t>天下國際事業有限公司</t>
    </r>
  </si>
  <si>
    <r>
      <rPr>
        <sz val="14"/>
        <color theme="1" tint="4.9989318521683403E-2"/>
        <rFont val="標楷體"/>
        <family val="4"/>
        <charset val="136"/>
      </rPr>
      <t>赫蒂法股份有限公司</t>
    </r>
  </si>
  <si>
    <r>
      <rPr>
        <sz val="14"/>
        <color theme="1" tint="4.9989318521683403E-2"/>
        <rFont val="標楷體"/>
        <family val="4"/>
        <charset val="136"/>
      </rPr>
      <t>永吉搬家起重行</t>
    </r>
  </si>
  <si>
    <r>
      <rPr>
        <sz val="14"/>
        <color theme="1" tint="4.9989318521683403E-2"/>
        <rFont val="標楷體"/>
        <family val="4"/>
        <charset val="136"/>
      </rPr>
      <t>相國企業有限公司</t>
    </r>
  </si>
  <si>
    <r>
      <rPr>
        <sz val="14"/>
        <color theme="1" tint="4.9989318521683403E-2"/>
        <rFont val="標楷體"/>
        <family val="4"/>
        <charset val="136"/>
      </rPr>
      <t>宜蘭縣</t>
    </r>
  </si>
  <si>
    <r>
      <rPr>
        <sz val="14"/>
        <color theme="1" tint="4.9989318521683403E-2"/>
        <rFont val="標楷體"/>
        <family val="4"/>
        <charset val="136"/>
      </rPr>
      <t>藝術廣場多媒體股份有限公司</t>
    </r>
  </si>
  <si>
    <r>
      <rPr>
        <sz val="14"/>
        <color theme="1" tint="4.9989318521683403E-2"/>
        <rFont val="標楷體"/>
        <family val="4"/>
        <charset val="136"/>
      </rPr>
      <t>炭吉郎小吃店</t>
    </r>
  </si>
  <si>
    <r>
      <rPr>
        <sz val="14"/>
        <color theme="1" tint="4.9989318521683403E-2"/>
        <rFont val="標楷體"/>
        <family val="4"/>
        <charset val="136"/>
      </rPr>
      <t>十方民意與政策資訊股份有限公司</t>
    </r>
  </si>
  <si>
    <r>
      <rPr>
        <sz val="14"/>
        <color theme="1" tint="4.9989318521683403E-2"/>
        <rFont val="標楷體"/>
        <family val="4"/>
        <charset val="136"/>
      </rPr>
      <t>零壹伶有限公司</t>
    </r>
  </si>
  <si>
    <r>
      <rPr>
        <sz val="14"/>
        <color theme="1" tint="4.9989318521683403E-2"/>
        <rFont val="標楷體"/>
        <family val="4"/>
        <charset val="136"/>
      </rPr>
      <t>臺南市</t>
    </r>
  </si>
  <si>
    <r>
      <rPr>
        <sz val="14"/>
        <color theme="1" tint="4.9989318521683403E-2"/>
        <rFont val="標楷體"/>
        <family val="4"/>
        <charset val="136"/>
      </rPr>
      <t>雛菊餐飲股份有限公司</t>
    </r>
  </si>
  <si>
    <r>
      <rPr>
        <sz val="14"/>
        <color theme="1" tint="4.9989318521683403E-2"/>
        <rFont val="標楷體"/>
        <family val="4"/>
        <charset val="136"/>
      </rPr>
      <t>老常在餐飲有限公司</t>
    </r>
  </si>
  <si>
    <r>
      <rPr>
        <sz val="14"/>
        <color theme="1" tint="4.9989318521683403E-2"/>
        <rFont val="標楷體"/>
        <family val="4"/>
        <charset val="136"/>
      </rPr>
      <t>千萬千商行</t>
    </r>
  </si>
  <si>
    <r>
      <rPr>
        <sz val="14"/>
        <color theme="1" tint="4.9989318521683403E-2"/>
        <rFont val="標楷體"/>
        <family val="4"/>
        <charset val="136"/>
      </rPr>
      <t>斑比山丘有限公司</t>
    </r>
  </si>
  <si>
    <t>113.03.25</t>
    <phoneticPr fontId="6" type="noConversion"/>
  </si>
  <si>
    <t>經濟部
商業發展署</t>
    <phoneticPr fontId="6" type="noConversion"/>
  </si>
  <si>
    <t>新北市</t>
  </si>
  <si>
    <t>財團法人中華民國會計研究發展基金會</t>
    <phoneticPr fontId="6" type="noConversion"/>
  </si>
  <si>
    <t>會計資訊品質提升計畫</t>
    <phoneticPr fontId="6" type="noConversion"/>
  </si>
  <si>
    <t>113.03.19</t>
    <phoneticPr fontId="6" type="noConversion"/>
  </si>
  <si>
    <t>臺北市</t>
    <phoneticPr fontId="6" type="noConversion"/>
  </si>
  <si>
    <t>財團法人商業發展研究院</t>
    <phoneticPr fontId="6" type="noConversion"/>
  </si>
  <si>
    <t>113.03.07</t>
    <phoneticPr fontId="6" type="noConversion"/>
  </si>
  <si>
    <t>經濟部
商業發展署</t>
    <phoneticPr fontId="6" type="noConversion"/>
  </si>
  <si>
    <t>流通服務智慧化推動計畫</t>
    <phoneticPr fontId="6" type="noConversion"/>
  </si>
  <si>
    <t>推動商業服務業高值發展策略布局計畫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</si>
</sst>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76" formatCode="#,##0;[Red]#,##0"/>
    <numFmt numFmtId="177" formatCode="_-* #,##0_-;\-* #,##0_-;_-* &quot;-&quot;??_-;_-@_-"/>
    <numFmt numFmtId="178" formatCode="#,##0_ ;[Red]\-#,##0\ "/>
    <numFmt numFmtId="179" formatCode="#,##0_ "/>
    <numFmt numFmtId="182" formatCode="[$-F800]dddd\,\ mmmm\ dd\,\ yyyy"/>
  </numFmts>
  <fonts count="45" x14ac:knownFonts="1">
    <font>
      <sz val="12"/>
      <color indexed="8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0"/>
      <name val="Arial"/>
      <family val="2"/>
    </font>
    <font>
      <sz val="12"/>
      <color theme="1"/>
      <name val="新細明體"/>
      <family val="1"/>
      <charset val="136"/>
    </font>
    <font>
      <b/>
      <sz val="16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b/>
      <sz val="16"/>
      <name val="新細明體"/>
      <family val="1"/>
      <charset val="136"/>
    </font>
    <font>
      <sz val="14"/>
      <color theme="1" tint="4.9989318521683403E-2"/>
      <name val="新細明體"/>
      <family val="1"/>
      <charset val="136"/>
    </font>
    <font>
      <sz val="22"/>
      <color theme="1"/>
      <name val="新細明體"/>
      <family val="2"/>
      <charset val="136"/>
      <scheme val="minor"/>
    </font>
    <font>
      <b/>
      <sz val="22"/>
      <color theme="1"/>
      <name val="新細明體"/>
      <family val="1"/>
      <charset val="136"/>
      <scheme val="minor"/>
    </font>
    <font>
      <sz val="12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color rgb="FFFF0000"/>
      <name val="標楷體"/>
      <family val="4"/>
      <charset val="136"/>
    </font>
    <font>
      <sz val="14"/>
      <color rgb="FFFF0000"/>
      <name val="細明體"/>
      <family val="3"/>
      <charset val="136"/>
    </font>
    <font>
      <sz val="6"/>
      <name val="細明體"/>
      <family val="3"/>
      <charset val="136"/>
    </font>
    <font>
      <sz val="14"/>
      <name val="細明體"/>
      <family val="3"/>
      <charset val="136"/>
    </font>
    <font>
      <b/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indexed="8"/>
      <name val="新細明體"/>
      <family val="1"/>
      <charset val="136"/>
    </font>
    <font>
      <sz val="14"/>
      <color rgb="FFFF0000"/>
      <name val="新細明體"/>
      <family val="1"/>
      <charset val="136"/>
    </font>
    <font>
      <sz val="14"/>
      <name val="標楷體"/>
      <family val="4"/>
      <charset val="136"/>
    </font>
    <font>
      <sz val="14"/>
      <color theme="1" tint="4.9989318521683403E-2"/>
      <name val="標楷體"/>
      <family val="4"/>
      <charset val="136"/>
    </font>
    <font>
      <b/>
      <sz val="16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2"/>
      <charset val="136"/>
      <scheme val="minor"/>
    </font>
    <font>
      <sz val="14"/>
      <color rgb="FF000000"/>
      <name val="標楷體"/>
      <family val="4"/>
      <charset val="136"/>
    </font>
    <font>
      <sz val="11"/>
      <color rgb="FFFF000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4"/>
      <name val="Times New Roman"/>
      <family val="1"/>
    </font>
    <font>
      <sz val="14"/>
      <color theme="1" tint="4.9989318521683403E-2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8">
    <xf numFmtId="0" fontId="0" fillId="0" borderId="0">
      <alignment vertical="center"/>
    </xf>
    <xf numFmtId="43" fontId="7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8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4" fontId="10" fillId="0" borderId="0" applyFill="0" applyBorder="0" applyAlignment="0" applyProtection="0"/>
    <xf numFmtId="43" fontId="10" fillId="0" borderId="0" applyFill="0" applyBorder="0" applyAlignment="0" applyProtection="0"/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39" fillId="0" borderId="0">
      <alignment vertical="center"/>
    </xf>
  </cellStyleXfs>
  <cellXfs count="147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176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1" fillId="0" borderId="0" xfId="0" applyNumberFormat="1" applyFont="1" applyAlignment="1">
      <alignment horizontal="right" vertical="center"/>
    </xf>
    <xf numFmtId="176" fontId="13" fillId="0" borderId="1" xfId="0" applyNumberFormat="1" applyFont="1" applyBorder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7" fontId="14" fillId="0" borderId="1" xfId="5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7" fillId="0" borderId="0" xfId="7" applyFont="1">
      <alignment vertical="center"/>
    </xf>
    <xf numFmtId="177" fontId="17" fillId="0" borderId="0" xfId="8" applyNumberFormat="1" applyFont="1">
      <alignment vertical="center"/>
    </xf>
    <xf numFmtId="0" fontId="4" fillId="0" borderId="0" xfId="7">
      <alignment vertical="center"/>
    </xf>
    <xf numFmtId="177" fontId="18" fillId="0" borderId="0" xfId="8" applyNumberFormat="1" applyFont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20" fillId="0" borderId="1" xfId="0" applyFont="1" applyBorder="1" applyAlignment="1">
      <alignment horizontal="center" vertical="center"/>
    </xf>
    <xf numFmtId="179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179" fontId="20" fillId="0" borderId="1" xfId="0" applyNumberFormat="1" applyFont="1" applyBorder="1">
      <alignment vertical="center"/>
    </xf>
    <xf numFmtId="0" fontId="19" fillId="0" borderId="0" xfId="0" applyFont="1" applyAlignment="1">
      <alignment horizontal="center" vertical="center"/>
    </xf>
    <xf numFmtId="179" fontId="19" fillId="0" borderId="0" xfId="0" applyNumberFormat="1" applyFont="1" applyAlignment="1">
      <alignment horizontal="center" vertical="center"/>
    </xf>
    <xf numFmtId="179" fontId="21" fillId="0" borderId="1" xfId="0" applyNumberFormat="1" applyFont="1" applyBorder="1">
      <alignment vertical="center"/>
    </xf>
    <xf numFmtId="177" fontId="11" fillId="0" borderId="0" xfId="9" applyNumberFormat="1" applyFont="1" applyFill="1" applyAlignment="1">
      <alignment horizontal="center" vertical="center"/>
    </xf>
    <xf numFmtId="182" fontId="11" fillId="0" borderId="0" xfId="0" applyNumberFormat="1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177" fontId="16" fillId="2" borderId="1" xfId="5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176" fontId="16" fillId="2" borderId="0" xfId="0" applyNumberFormat="1" applyFont="1" applyFill="1" applyAlignment="1">
      <alignment horizontal="center" vertical="center"/>
    </xf>
    <xf numFmtId="0" fontId="16" fillId="2" borderId="0" xfId="0" applyFont="1" applyFill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28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21" fillId="2" borderId="1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176" fontId="33" fillId="0" borderId="0" xfId="0" applyNumberFormat="1" applyFont="1" applyAlignment="1">
      <alignment horizontal="center" vertical="center"/>
    </xf>
    <xf numFmtId="176" fontId="33" fillId="0" borderId="0" xfId="0" applyNumberFormat="1" applyFont="1" applyAlignment="1">
      <alignment horizontal="right"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176" fontId="34" fillId="0" borderId="1" xfId="0" applyNumberFormat="1" applyFont="1" applyBorder="1" applyAlignment="1">
      <alignment horizontal="center" vertical="center" wrapText="1"/>
    </xf>
    <xf numFmtId="182" fontId="33" fillId="0" borderId="0" xfId="0" applyNumberFormat="1" applyFont="1" applyAlignment="1">
      <alignment horizontal="center" vertical="center" wrapText="1"/>
    </xf>
    <xf numFmtId="177" fontId="33" fillId="0" borderId="0" xfId="9" applyNumberFormat="1" applyFont="1" applyFill="1" applyAlignment="1">
      <alignment horizontal="center" vertical="center"/>
    </xf>
    <xf numFmtId="182" fontId="34" fillId="0" borderId="1" xfId="0" applyNumberFormat="1" applyFont="1" applyBorder="1" applyAlignment="1">
      <alignment horizontal="center" vertical="center"/>
    </xf>
    <xf numFmtId="177" fontId="34" fillId="0" borderId="1" xfId="9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14" fontId="28" fillId="2" borderId="1" xfId="0" applyNumberFormat="1" applyFont="1" applyFill="1" applyBorder="1" applyAlignment="1">
      <alignment horizontal="center" vertical="center" wrapText="1"/>
    </xf>
    <xf numFmtId="176" fontId="28" fillId="2" borderId="1" xfId="0" applyNumberFormat="1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49" fontId="13" fillId="0" borderId="0" xfId="0" applyNumberFormat="1" applyFont="1" applyAlignment="1">
      <alignment horizontal="left" vertical="center" wrapText="1"/>
    </xf>
    <xf numFmtId="49" fontId="11" fillId="0" borderId="0" xfId="0" applyNumberFormat="1" applyFont="1" applyAlignment="1">
      <alignment vertical="center" wrapText="1"/>
    </xf>
    <xf numFmtId="49" fontId="32" fillId="0" borderId="0" xfId="0" applyNumberFormat="1" applyFont="1" applyAlignment="1">
      <alignment horizontal="center" vertical="center" wrapText="1"/>
    </xf>
    <xf numFmtId="49" fontId="33" fillId="0" borderId="0" xfId="0" applyNumberFormat="1" applyFont="1" applyAlignment="1">
      <alignment horizontal="center" vertical="center" wrapText="1"/>
    </xf>
    <xf numFmtId="49" fontId="33" fillId="0" borderId="0" xfId="0" applyNumberFormat="1" applyFont="1" applyAlignment="1">
      <alignment horizontal="left" vertical="center" wrapText="1"/>
    </xf>
    <xf numFmtId="49" fontId="33" fillId="0" borderId="0" xfId="0" applyNumberFormat="1" applyFont="1" applyAlignment="1">
      <alignment horizontal="right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29" fillId="2" borderId="1" xfId="0" applyNumberFormat="1" applyFont="1" applyFill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49" fontId="9" fillId="2" borderId="1" xfId="5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vertical="center" wrapText="1"/>
    </xf>
    <xf numFmtId="49" fontId="30" fillId="2" borderId="1" xfId="0" applyNumberFormat="1" applyFont="1" applyFill="1" applyBorder="1" applyAlignment="1">
      <alignment horizontal="left" vertical="center" wrapText="1"/>
    </xf>
    <xf numFmtId="49" fontId="29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left" vertical="center" wrapText="1"/>
    </xf>
    <xf numFmtId="49" fontId="23" fillId="2" borderId="0" xfId="0" applyNumberFormat="1" applyFont="1" applyFill="1" applyAlignment="1">
      <alignment horizontal="left" vertical="center" wrapText="1"/>
    </xf>
    <xf numFmtId="49" fontId="24" fillId="2" borderId="0" xfId="0" applyNumberFormat="1" applyFont="1" applyFill="1" applyAlignment="1">
      <alignment horizontal="center" vertical="center" wrapText="1"/>
    </xf>
    <xf numFmtId="49" fontId="24" fillId="2" borderId="0" xfId="0" applyNumberFormat="1" applyFont="1" applyFill="1" applyAlignment="1">
      <alignment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 wrapText="1"/>
    </xf>
    <xf numFmtId="0" fontId="37" fillId="0" borderId="1" xfId="0" applyFont="1" applyBorder="1" applyAlignment="1">
      <alignment vertical="center" wrapText="1"/>
    </xf>
    <xf numFmtId="49" fontId="29" fillId="2" borderId="1" xfId="0" applyNumberFormat="1" applyFont="1" applyFill="1" applyBorder="1" applyAlignment="1">
      <alignment horizontal="left" vertical="top" wrapText="1"/>
    </xf>
    <xf numFmtId="49" fontId="38" fillId="2" borderId="1" xfId="0" applyNumberFormat="1" applyFont="1" applyFill="1" applyBorder="1" applyAlignment="1">
      <alignment vertical="top" wrapText="1"/>
    </xf>
    <xf numFmtId="0" fontId="29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left" vertical="center" wrapText="1"/>
    </xf>
    <xf numFmtId="0" fontId="40" fillId="2" borderId="1" xfId="0" applyFont="1" applyFill="1" applyBorder="1" applyAlignment="1">
      <alignment horizontal="left" vertical="center" wrapText="1"/>
    </xf>
    <xf numFmtId="0" fontId="40" fillId="2" borderId="1" xfId="0" applyFont="1" applyFill="1" applyBorder="1" applyAlignment="1">
      <alignment horizontal="left" vertical="center"/>
    </xf>
    <xf numFmtId="0" fontId="31" fillId="0" borderId="0" xfId="0" applyFont="1" applyAlignment="1">
      <alignment horizontal="center" vertical="center" wrapText="1"/>
    </xf>
    <xf numFmtId="182" fontId="31" fillId="0" borderId="0" xfId="0" applyNumberFormat="1" applyFont="1" applyAlignment="1">
      <alignment horizontal="center" vertical="center" wrapText="1"/>
    </xf>
    <xf numFmtId="177" fontId="31" fillId="0" borderId="0" xfId="9" applyNumberFormat="1" applyFont="1" applyFill="1" applyAlignment="1">
      <alignment horizontal="center" vertical="center" wrapText="1"/>
    </xf>
    <xf numFmtId="0" fontId="32" fillId="0" borderId="2" xfId="0" applyFont="1" applyBorder="1" applyAlignment="1">
      <alignment horizontal="left" vertical="center"/>
    </xf>
    <xf numFmtId="0" fontId="32" fillId="0" borderId="3" xfId="0" applyFont="1" applyBorder="1" applyAlignment="1">
      <alignment horizontal="left" vertical="center"/>
    </xf>
    <xf numFmtId="0" fontId="32" fillId="0" borderId="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49" fontId="26" fillId="2" borderId="0" xfId="0" applyNumberFormat="1" applyFont="1" applyFill="1" applyAlignment="1">
      <alignment horizontal="center" vertical="center" wrapText="1"/>
    </xf>
    <xf numFmtId="49" fontId="31" fillId="0" borderId="0" xfId="0" applyNumberFormat="1" applyFont="1" applyAlignment="1">
      <alignment horizontal="center" vertical="center" wrapText="1"/>
    </xf>
    <xf numFmtId="49" fontId="32" fillId="0" borderId="2" xfId="0" applyNumberFormat="1" applyFont="1" applyBorder="1" applyAlignment="1">
      <alignment horizontal="left" vertical="center" wrapText="1"/>
    </xf>
    <xf numFmtId="49" fontId="32" fillId="0" borderId="3" xfId="0" applyNumberFormat="1" applyFont="1" applyBorder="1" applyAlignment="1">
      <alignment horizontal="left" vertical="center" wrapText="1"/>
    </xf>
    <xf numFmtId="49" fontId="32" fillId="0" borderId="4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49" fontId="25" fillId="2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0" fontId="34" fillId="2" borderId="1" xfId="0" applyNumberFormat="1" applyFont="1" applyFill="1" applyBorder="1" applyAlignment="1">
      <alignment horizontal="center" vertical="center" wrapText="1"/>
    </xf>
    <xf numFmtId="49" fontId="40" fillId="2" borderId="1" xfId="0" applyNumberFormat="1" applyFont="1" applyFill="1" applyBorder="1" applyAlignment="1">
      <alignment horizontal="center" vertical="center" wrapText="1"/>
    </xf>
    <xf numFmtId="179" fontId="40" fillId="2" borderId="1" xfId="5" applyNumberFormat="1" applyFont="1" applyFill="1" applyBorder="1" applyAlignment="1">
      <alignment horizontal="right" vertical="center" wrapText="1"/>
    </xf>
    <xf numFmtId="0" fontId="43" fillId="2" borderId="1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/>
    </xf>
    <xf numFmtId="0" fontId="44" fillId="2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 wrapText="1"/>
    </xf>
    <xf numFmtId="177" fontId="40" fillId="2" borderId="1" xfId="3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37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left" vertical="center" wrapText="1"/>
    </xf>
    <xf numFmtId="0" fontId="4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</cellXfs>
  <cellStyles count="38">
    <cellStyle name="一般" xfId="0" builtinId="0"/>
    <cellStyle name="一般 2" xfId="2" xr:uid="{00000000-0005-0000-0000-000001000000}"/>
    <cellStyle name="一般 2 2" xfId="3" xr:uid="{00000000-0005-0000-0000-000002000000}"/>
    <cellStyle name="一般 3" xfId="7" xr:uid="{00000000-0005-0000-0000-000003000000}"/>
    <cellStyle name="一般 3 2" xfId="13" xr:uid="{06019659-48E0-48E3-9C8C-4868E97D7C69}"/>
    <cellStyle name="一般 3 2 2" xfId="24" xr:uid="{9425B9BE-0BC9-4093-80D4-B7A2544696B0}"/>
    <cellStyle name="一般 3 2 3" xfId="35" xr:uid="{794C2C9E-0801-4470-9E46-4CFAE9C20BD4}"/>
    <cellStyle name="一般 3 3" xfId="18" xr:uid="{3AA74D84-EE9C-4697-8080-D9FEF0F52E5F}"/>
    <cellStyle name="一般 3 4" xfId="29" xr:uid="{051938BB-81B4-47F1-A545-0BB8C1BE4233}"/>
    <cellStyle name="一般 4" xfId="6" xr:uid="{00000000-0005-0000-0000-000004000000}"/>
    <cellStyle name="一般 7" xfId="37" xr:uid="{82EAD072-F056-42C4-B3ED-D2405D4D3B9D}"/>
    <cellStyle name="千分位" xfId="9" builtinId="3"/>
    <cellStyle name="千分位 2" xfId="5" xr:uid="{00000000-0005-0000-0000-000006000000}"/>
    <cellStyle name="千分位 2 2" xfId="12" xr:uid="{D687235D-B537-4A19-9641-805244661A4F}"/>
    <cellStyle name="千分位 2 2 2" xfId="23" xr:uid="{CB4C5BC6-DDB5-4C51-964A-892A070F524F}"/>
    <cellStyle name="千分位 2 2 3" xfId="34" xr:uid="{E2A3BBF1-0B9E-40A8-A01F-4FB775C29F3E}"/>
    <cellStyle name="千分位 2 3" xfId="17" xr:uid="{6BD3AFC5-A21C-4983-BBA8-8118148B66AE}"/>
    <cellStyle name="千分位 2 4" xfId="1" xr:uid="{00000000-0005-0000-0000-000007000000}"/>
    <cellStyle name="千分位 2 4 2" xfId="10" xr:uid="{7056BF39-55E9-4FFE-85A4-783ED55F0913}"/>
    <cellStyle name="千分位 2 4 2 2" xfId="21" xr:uid="{D4B1CAAC-27D3-42BF-A57B-4B02FA5AAA29}"/>
    <cellStyle name="千分位 2 4 2 3" xfId="32" xr:uid="{3A7930B7-2A5B-448D-940C-2F3C864EFC24}"/>
    <cellStyle name="千分位 2 4 3" xfId="15" xr:uid="{8D951C71-84CF-40CD-A89A-695A5065BE2C}"/>
    <cellStyle name="千分位 2 4 4" xfId="26" xr:uid="{FE7133EA-BA86-4303-93B8-02626AC83B15}"/>
    <cellStyle name="千分位 2 5" xfId="28" xr:uid="{9D6E1783-E848-47F2-A57C-2C5A377E81FC}"/>
    <cellStyle name="千分位 3" xfId="8" xr:uid="{00000000-0005-0000-0000-000008000000}"/>
    <cellStyle name="千分位 3 2" xfId="14" xr:uid="{318849C0-30CC-4EEB-95AB-E1E2B912662D}"/>
    <cellStyle name="千分位 3 2 2" xfId="25" xr:uid="{070C6F1C-F55D-4C7E-8905-E5C90D1DF924}"/>
    <cellStyle name="千分位 3 2 3" xfId="36" xr:uid="{3BBA28AC-A7E7-4039-98B6-4F719E8CC115}"/>
    <cellStyle name="千分位 3 3" xfId="19" xr:uid="{8D4A77C9-FF69-4089-B182-5F33AC726CE7}"/>
    <cellStyle name="千分位 3 4" xfId="30" xr:uid="{ED59122C-658D-44B3-8D4E-D7AF7D54BDD2}"/>
    <cellStyle name="千分位 4" xfId="20" xr:uid="{7610C7E7-D9AC-485A-A9D1-E37FDF55401D}"/>
    <cellStyle name="千分位 5" xfId="31" xr:uid="{43F34533-428C-4004-8122-2E5D5A40D3DE}"/>
    <cellStyle name="貨幣 2" xfId="4" xr:uid="{00000000-0005-0000-0000-000009000000}"/>
    <cellStyle name="貨幣 2 2" xfId="11" xr:uid="{6D562B60-7A74-44E5-8737-5542050BCE56}"/>
    <cellStyle name="貨幣 2 2 2" xfId="22" xr:uid="{419F0ED5-00D6-4697-BF3B-17985801231D}"/>
    <cellStyle name="貨幣 2 2 3" xfId="33" xr:uid="{D1AFBFE3-4423-4FD5-9A1F-26D0551545A1}"/>
    <cellStyle name="貨幣 2 3" xfId="16" xr:uid="{134A55C7-6232-4046-9BB2-905E6D89ACBA}"/>
    <cellStyle name="貨幣 2 4" xfId="27" xr:uid="{5BD9D930-3437-41DF-8F92-2EB51B7A58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d-file\&#20849;&#29992;&#21312;\WINDOWS\Temporary%20Internet%20Files\Content.IE5\KLUFW9QB\93&#27770;-&#20986;&#222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格式十一"/>
    </sheetNames>
    <sheetDataSet>
      <sheetData sheetId="0">
        <row r="2">
          <cell r="A2" t="str">
            <v>出國計畫執行情形報告表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tabColor rgb="FFFFC000"/>
  </sheetPr>
  <dimension ref="A1:K13"/>
  <sheetViews>
    <sheetView tabSelected="1" zoomScale="80" zoomScaleNormal="80" zoomScaleSheetLayoutView="70" workbookViewId="0">
      <pane ySplit="4" topLeftCell="A5" activePane="bottomLeft" state="frozen"/>
      <selection activeCell="G17" sqref="G17"/>
      <selection pane="bottomLeft" activeCell="G17" sqref="G17"/>
    </sheetView>
  </sheetViews>
  <sheetFormatPr defaultColWidth="8.44140625" defaultRowHeight="16.2" x14ac:dyDescent="0.3"/>
  <cols>
    <col min="1" max="1" width="6.6640625" style="10" customWidth="1"/>
    <col min="2" max="2" width="21.88671875" style="17" customWidth="1"/>
    <col min="3" max="3" width="17.33203125" style="10" customWidth="1"/>
    <col min="4" max="4" width="19.88671875" style="11" customWidth="1"/>
    <col min="5" max="5" width="37.33203125" style="11" customWidth="1"/>
    <col min="6" max="6" width="13.44140625" style="41" customWidth="1"/>
    <col min="7" max="7" width="22.77734375" style="40" customWidth="1"/>
    <col min="8" max="8" width="12" style="21" customWidth="1"/>
    <col min="9" max="9" width="22.109375" style="10" hidden="1" customWidth="1"/>
    <col min="10" max="10" width="4.33203125" style="10" hidden="1" customWidth="1"/>
    <col min="11" max="11" width="10.77734375" style="14" bestFit="1" customWidth="1"/>
    <col min="12" max="16384" width="8.44140625" style="14"/>
  </cols>
  <sheetData>
    <row r="1" spans="1:11" ht="19.8" x14ac:dyDescent="0.3">
      <c r="H1" s="13"/>
    </row>
    <row r="2" spans="1:11" ht="52.2" customHeight="1" x14ac:dyDescent="0.3">
      <c r="A2" s="110" t="s">
        <v>29</v>
      </c>
      <c r="B2" s="110"/>
      <c r="C2" s="110"/>
      <c r="D2" s="110"/>
      <c r="E2" s="110"/>
      <c r="F2" s="111"/>
      <c r="G2" s="112"/>
      <c r="H2" s="110"/>
      <c r="I2" s="17"/>
      <c r="J2" s="15"/>
      <c r="K2" s="15"/>
    </row>
    <row r="3" spans="1:11" ht="22.2" x14ac:dyDescent="0.3">
      <c r="A3" s="57"/>
      <c r="B3" s="57"/>
      <c r="C3" s="58"/>
      <c r="D3" s="59"/>
      <c r="E3" s="59"/>
      <c r="F3" s="66"/>
      <c r="G3" s="67"/>
      <c r="H3" s="62" t="s">
        <v>0</v>
      </c>
      <c r="I3" s="17"/>
      <c r="J3" s="15"/>
      <c r="K3" s="15"/>
    </row>
    <row r="4" spans="1:11" s="5" customFormat="1" ht="79.2" x14ac:dyDescent="0.3">
      <c r="A4" s="63" t="s">
        <v>1</v>
      </c>
      <c r="B4" s="64" t="s">
        <v>2</v>
      </c>
      <c r="C4" s="64" t="s">
        <v>9</v>
      </c>
      <c r="D4" s="64" t="s">
        <v>3</v>
      </c>
      <c r="E4" s="64" t="s">
        <v>4</v>
      </c>
      <c r="F4" s="68" t="s">
        <v>5</v>
      </c>
      <c r="G4" s="69" t="s">
        <v>8</v>
      </c>
      <c r="H4" s="63" t="s">
        <v>6</v>
      </c>
      <c r="I4" s="4"/>
      <c r="J4" s="4"/>
    </row>
    <row r="5" spans="1:11" s="5" customFormat="1" ht="30" customHeight="1" x14ac:dyDescent="0.3">
      <c r="A5" s="139" t="s">
        <v>10</v>
      </c>
      <c r="B5" s="140"/>
      <c r="C5" s="140"/>
      <c r="D5" s="140"/>
      <c r="E5" s="140"/>
      <c r="F5" s="140"/>
      <c r="G5" s="140"/>
      <c r="H5" s="141"/>
      <c r="I5" s="4"/>
      <c r="J5" s="4"/>
    </row>
    <row r="6" spans="1:11" s="50" customFormat="1" ht="45" customHeight="1" x14ac:dyDescent="0.3">
      <c r="A6" s="131">
        <f>ROW(A1)</f>
        <v>1</v>
      </c>
      <c r="B6" s="85" t="s">
        <v>88</v>
      </c>
      <c r="C6" s="81" t="s">
        <v>61</v>
      </c>
      <c r="D6" s="102" t="s">
        <v>62</v>
      </c>
      <c r="E6" s="93" t="s">
        <v>97</v>
      </c>
      <c r="F6" s="132" t="s">
        <v>87</v>
      </c>
      <c r="G6" s="133">
        <v>58117000</v>
      </c>
      <c r="H6" s="88"/>
      <c r="I6" s="48"/>
      <c r="J6" s="49"/>
    </row>
    <row r="7" spans="1:11" s="50" customFormat="1" ht="61.2" customHeight="1" x14ac:dyDescent="0.3">
      <c r="A7" s="131">
        <f>ROW(A2)</f>
        <v>2</v>
      </c>
      <c r="B7" s="85" t="s">
        <v>88</v>
      </c>
      <c r="C7" s="143" t="s">
        <v>89</v>
      </c>
      <c r="D7" s="144" t="s">
        <v>90</v>
      </c>
      <c r="E7" s="144" t="s">
        <v>91</v>
      </c>
      <c r="F7" s="145" t="s">
        <v>92</v>
      </c>
      <c r="G7" s="133">
        <v>1875000</v>
      </c>
      <c r="H7" s="47"/>
      <c r="I7" s="48"/>
      <c r="J7" s="48"/>
    </row>
    <row r="8" spans="1:11" s="50" customFormat="1" ht="45" customHeight="1" x14ac:dyDescent="0.3">
      <c r="A8" s="131">
        <f>ROW(A3)</f>
        <v>3</v>
      </c>
      <c r="B8" s="85" t="s">
        <v>88</v>
      </c>
      <c r="C8" s="143" t="s">
        <v>93</v>
      </c>
      <c r="D8" s="144" t="s">
        <v>94</v>
      </c>
      <c r="E8" s="144" t="s">
        <v>98</v>
      </c>
      <c r="F8" s="145" t="s">
        <v>95</v>
      </c>
      <c r="G8" s="133">
        <v>29440000</v>
      </c>
      <c r="H8" s="47"/>
      <c r="I8" s="48"/>
      <c r="J8" s="49"/>
    </row>
    <row r="9" spans="1:11" s="50" customFormat="1" ht="45" customHeight="1" x14ac:dyDescent="0.3">
      <c r="A9" s="43"/>
      <c r="B9" s="43"/>
      <c r="C9" s="43"/>
      <c r="D9" s="44"/>
      <c r="E9" s="44"/>
      <c r="F9" s="45"/>
      <c r="G9" s="46"/>
      <c r="H9" s="47"/>
      <c r="I9" s="48"/>
      <c r="J9" s="48"/>
    </row>
    <row r="10" spans="1:11" s="50" customFormat="1" ht="45" customHeight="1" x14ac:dyDescent="0.3">
      <c r="A10" s="43"/>
      <c r="B10" s="43"/>
      <c r="C10" s="43"/>
      <c r="D10" s="44"/>
      <c r="E10" s="44"/>
      <c r="F10" s="45"/>
      <c r="G10" s="46"/>
      <c r="H10" s="47"/>
      <c r="I10" s="48"/>
      <c r="J10" s="48"/>
    </row>
    <row r="11" spans="1:11" s="50" customFormat="1" ht="45" customHeight="1" x14ac:dyDescent="0.3">
      <c r="A11" s="43"/>
      <c r="B11" s="43"/>
      <c r="C11" s="43"/>
      <c r="D11" s="44"/>
      <c r="E11" s="44"/>
      <c r="F11" s="45"/>
      <c r="G11" s="46"/>
      <c r="H11" s="47"/>
      <c r="I11" s="48"/>
      <c r="J11" s="48"/>
    </row>
    <row r="12" spans="1:11" ht="45" customHeight="1" x14ac:dyDescent="0.3">
      <c r="A12" s="146" t="s">
        <v>11</v>
      </c>
      <c r="B12" s="146"/>
      <c r="C12" s="146"/>
      <c r="D12" s="146"/>
      <c r="E12" s="146"/>
      <c r="F12" s="146"/>
      <c r="G12" s="22">
        <f>SUM(G6:G11)</f>
        <v>89432000</v>
      </c>
      <c r="H12" s="25"/>
      <c r="I12" s="20"/>
      <c r="J12" s="20"/>
    </row>
    <row r="13" spans="1:11" ht="33.75" customHeight="1" x14ac:dyDescent="0.3">
      <c r="A13" s="142" t="s">
        <v>15</v>
      </c>
      <c r="B13" s="142"/>
      <c r="C13" s="142"/>
      <c r="D13" s="142"/>
      <c r="E13" s="142"/>
      <c r="F13" s="142"/>
      <c r="G13" s="142"/>
      <c r="H13" s="142"/>
    </row>
  </sheetData>
  <sheetProtection selectLockedCells="1" selectUnlockedCells="1"/>
  <autoFilter ref="A4:K13" xr:uid="{00000000-0009-0000-0000-000000000000}"/>
  <mergeCells count="4">
    <mergeCell ref="A2:H2"/>
    <mergeCell ref="A5:H5"/>
    <mergeCell ref="A12:F12"/>
    <mergeCell ref="A13:H13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2" firstPageNumber="0" fitToHeight="0" orientation="portrait" r:id="rId1"/>
  <headerFooter>
    <oddFooter>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>
    <tabColor rgb="FFFFC000"/>
  </sheetPr>
  <dimension ref="A1:L28"/>
  <sheetViews>
    <sheetView zoomScale="80" zoomScaleNormal="80" zoomScaleSheetLayoutView="85" workbookViewId="0">
      <pane ySplit="4" topLeftCell="A21" activePane="bottomLeft" state="frozen"/>
      <selection activeCell="G17" sqref="G17"/>
      <selection pane="bottomLeft" activeCell="G17" sqref="G17"/>
    </sheetView>
  </sheetViews>
  <sheetFormatPr defaultColWidth="8.44140625" defaultRowHeight="16.2" x14ac:dyDescent="0.3"/>
  <cols>
    <col min="1" max="1" width="6.6640625" style="73" customWidth="1"/>
    <col min="2" max="2" width="21.88671875" style="73" customWidth="1"/>
    <col min="3" max="3" width="17.44140625" style="73" customWidth="1"/>
    <col min="4" max="4" width="19.88671875" style="74" customWidth="1"/>
    <col min="5" max="5" width="37.44140625" style="74" customWidth="1"/>
    <col min="6" max="6" width="13.44140625" style="73" customWidth="1"/>
    <col min="7" max="7" width="21.44140625" style="73" bestFit="1" customWidth="1"/>
    <col min="8" max="8" width="11" style="74" bestFit="1" customWidth="1"/>
    <col min="9" max="9" width="22.109375" style="73" customWidth="1"/>
    <col min="10" max="10" width="24.21875" style="73" customWidth="1"/>
    <col min="11" max="11" width="10.77734375" style="76" bestFit="1" customWidth="1"/>
    <col min="12" max="16384" width="8.44140625" style="76"/>
  </cols>
  <sheetData>
    <row r="1" spans="1:10" ht="19.8" x14ac:dyDescent="0.3">
      <c r="H1" s="75"/>
    </row>
    <row r="2" spans="1:10" ht="52.2" customHeight="1" x14ac:dyDescent="0.3">
      <c r="A2" s="120" t="s">
        <v>29</v>
      </c>
      <c r="B2" s="120"/>
      <c r="C2" s="120"/>
      <c r="D2" s="120"/>
      <c r="E2" s="120"/>
      <c r="F2" s="120"/>
      <c r="G2" s="120"/>
      <c r="H2" s="120"/>
      <c r="I2" s="76"/>
      <c r="J2" s="76"/>
    </row>
    <row r="3" spans="1:10" ht="22.2" x14ac:dyDescent="0.3">
      <c r="A3" s="77"/>
      <c r="B3" s="77"/>
      <c r="C3" s="78"/>
      <c r="D3" s="79"/>
      <c r="E3" s="79"/>
      <c r="F3" s="78"/>
      <c r="G3" s="78"/>
      <c r="H3" s="80" t="s">
        <v>0</v>
      </c>
      <c r="I3" s="76"/>
      <c r="J3" s="76"/>
    </row>
    <row r="4" spans="1:10" s="83" customFormat="1" ht="79.2" x14ac:dyDescent="0.3">
      <c r="A4" s="81" t="s">
        <v>1</v>
      </c>
      <c r="B4" s="81" t="s">
        <v>2</v>
      </c>
      <c r="C4" s="81" t="s">
        <v>9</v>
      </c>
      <c r="D4" s="81" t="s">
        <v>3</v>
      </c>
      <c r="E4" s="81" t="s">
        <v>4</v>
      </c>
      <c r="F4" s="81" t="s">
        <v>5</v>
      </c>
      <c r="G4" s="81" t="s">
        <v>8</v>
      </c>
      <c r="H4" s="81" t="s">
        <v>6</v>
      </c>
      <c r="I4" s="82"/>
      <c r="J4" s="82"/>
    </row>
    <row r="5" spans="1:10" s="83" customFormat="1" ht="45" customHeight="1" x14ac:dyDescent="0.3">
      <c r="A5" s="121" t="s">
        <v>12</v>
      </c>
      <c r="B5" s="122"/>
      <c r="C5" s="122"/>
      <c r="D5" s="122"/>
      <c r="E5" s="122"/>
      <c r="F5" s="122"/>
      <c r="G5" s="122"/>
      <c r="H5" s="123"/>
      <c r="I5" s="82"/>
      <c r="J5" s="82"/>
    </row>
    <row r="6" spans="1:10" s="91" customFormat="1" ht="64.95" customHeight="1" x14ac:dyDescent="0.3">
      <c r="A6" s="134">
        <f>ROW(A1)</f>
        <v>1</v>
      </c>
      <c r="B6" s="85" t="s">
        <v>88</v>
      </c>
      <c r="C6" s="81" t="s">
        <v>47</v>
      </c>
      <c r="D6" s="102" t="s">
        <v>33</v>
      </c>
      <c r="E6" s="103" t="s">
        <v>31</v>
      </c>
      <c r="F6" s="132" t="s">
        <v>32</v>
      </c>
      <c r="G6" s="133">
        <v>6800000</v>
      </c>
      <c r="H6" s="88"/>
      <c r="I6" s="89"/>
      <c r="J6" s="90"/>
    </row>
    <row r="7" spans="1:10" s="91" customFormat="1" ht="64.95" customHeight="1" x14ac:dyDescent="0.3">
      <c r="A7" s="134">
        <f t="shared" ref="A7:A23" si="0">ROW(A2)</f>
        <v>2</v>
      </c>
      <c r="B7" s="85" t="s">
        <v>88</v>
      </c>
      <c r="C7" s="81" t="s">
        <v>47</v>
      </c>
      <c r="D7" s="102" t="s">
        <v>34</v>
      </c>
      <c r="E7" s="103" t="s">
        <v>31</v>
      </c>
      <c r="F7" s="132" t="s">
        <v>32</v>
      </c>
      <c r="G7" s="133">
        <v>7100000</v>
      </c>
      <c r="H7" s="88"/>
      <c r="I7" s="89"/>
      <c r="J7" s="90"/>
    </row>
    <row r="8" spans="1:10" s="91" customFormat="1" ht="64.95" customHeight="1" x14ac:dyDescent="0.3">
      <c r="A8" s="134">
        <f t="shared" si="0"/>
        <v>3</v>
      </c>
      <c r="B8" s="85" t="s">
        <v>88</v>
      </c>
      <c r="C8" s="81" t="s">
        <v>47</v>
      </c>
      <c r="D8" s="102" t="s">
        <v>35</v>
      </c>
      <c r="E8" s="103" t="s">
        <v>31</v>
      </c>
      <c r="F8" s="132" t="s">
        <v>32</v>
      </c>
      <c r="G8" s="133">
        <v>3400000</v>
      </c>
      <c r="H8" s="88"/>
      <c r="I8" s="89"/>
      <c r="J8" s="90"/>
    </row>
    <row r="9" spans="1:10" s="91" customFormat="1" ht="64.95" customHeight="1" x14ac:dyDescent="0.3">
      <c r="A9" s="134">
        <f t="shared" si="0"/>
        <v>4</v>
      </c>
      <c r="B9" s="85" t="s">
        <v>88</v>
      </c>
      <c r="C9" s="81" t="s">
        <v>48</v>
      </c>
      <c r="D9" s="102" t="s">
        <v>36</v>
      </c>
      <c r="E9" s="103" t="s">
        <v>31</v>
      </c>
      <c r="F9" s="132" t="s">
        <v>32</v>
      </c>
      <c r="G9" s="133">
        <v>6400000</v>
      </c>
      <c r="H9" s="88"/>
      <c r="I9" s="89"/>
      <c r="J9" s="90"/>
    </row>
    <row r="10" spans="1:10" s="91" customFormat="1" ht="64.95" customHeight="1" x14ac:dyDescent="0.3">
      <c r="A10" s="134">
        <f t="shared" si="0"/>
        <v>5</v>
      </c>
      <c r="B10" s="85" t="s">
        <v>88</v>
      </c>
      <c r="C10" s="81" t="s">
        <v>48</v>
      </c>
      <c r="D10" s="102" t="s">
        <v>37</v>
      </c>
      <c r="E10" s="103" t="s">
        <v>31</v>
      </c>
      <c r="F10" s="132" t="s">
        <v>32</v>
      </c>
      <c r="G10" s="133">
        <v>6800000</v>
      </c>
      <c r="H10" s="88"/>
      <c r="I10" s="89"/>
      <c r="J10" s="90"/>
    </row>
    <row r="11" spans="1:10" s="91" customFormat="1" ht="64.95" customHeight="1" x14ac:dyDescent="0.3">
      <c r="A11" s="134">
        <f t="shared" si="0"/>
        <v>6</v>
      </c>
      <c r="B11" s="85" t="s">
        <v>88</v>
      </c>
      <c r="C11" s="81" t="s">
        <v>48</v>
      </c>
      <c r="D11" s="102" t="s">
        <v>38</v>
      </c>
      <c r="E11" s="103" t="s">
        <v>31</v>
      </c>
      <c r="F11" s="132" t="s">
        <v>32</v>
      </c>
      <c r="G11" s="133">
        <v>6400000</v>
      </c>
      <c r="H11" s="88"/>
      <c r="I11" s="89"/>
      <c r="J11" s="90"/>
    </row>
    <row r="12" spans="1:10" s="91" customFormat="1" ht="64.95" customHeight="1" x14ac:dyDescent="0.3">
      <c r="A12" s="134">
        <f t="shared" si="0"/>
        <v>7</v>
      </c>
      <c r="B12" s="85" t="s">
        <v>88</v>
      </c>
      <c r="C12" s="81" t="s">
        <v>49</v>
      </c>
      <c r="D12" s="102" t="s">
        <v>39</v>
      </c>
      <c r="E12" s="103" t="s">
        <v>31</v>
      </c>
      <c r="F12" s="132" t="s">
        <v>32</v>
      </c>
      <c r="G12" s="133">
        <v>6000000</v>
      </c>
      <c r="H12" s="88"/>
      <c r="I12" s="89"/>
      <c r="J12" s="90"/>
    </row>
    <row r="13" spans="1:10" s="91" customFormat="1" ht="64.95" customHeight="1" x14ac:dyDescent="0.3">
      <c r="A13" s="134">
        <f t="shared" si="0"/>
        <v>8</v>
      </c>
      <c r="B13" s="85" t="s">
        <v>88</v>
      </c>
      <c r="C13" s="81" t="s">
        <v>50</v>
      </c>
      <c r="D13" s="102" t="s">
        <v>40</v>
      </c>
      <c r="E13" s="103" t="s">
        <v>31</v>
      </c>
      <c r="F13" s="132" t="s">
        <v>32</v>
      </c>
      <c r="G13" s="133">
        <v>3500000</v>
      </c>
      <c r="H13" s="88"/>
      <c r="I13" s="89"/>
      <c r="J13" s="90"/>
    </row>
    <row r="14" spans="1:10" s="91" customFormat="1" ht="64.95" customHeight="1" x14ac:dyDescent="0.3">
      <c r="A14" s="134">
        <f t="shared" si="0"/>
        <v>9</v>
      </c>
      <c r="B14" s="85" t="s">
        <v>88</v>
      </c>
      <c r="C14" s="81" t="s">
        <v>51</v>
      </c>
      <c r="D14" s="102" t="s">
        <v>41</v>
      </c>
      <c r="E14" s="103" t="s">
        <v>31</v>
      </c>
      <c r="F14" s="132" t="s">
        <v>32</v>
      </c>
      <c r="G14" s="133">
        <v>4200000</v>
      </c>
      <c r="H14" s="88"/>
      <c r="I14" s="89"/>
      <c r="J14" s="90"/>
    </row>
    <row r="15" spans="1:10" s="91" customFormat="1" ht="64.95" customHeight="1" x14ac:dyDescent="0.3">
      <c r="A15" s="134">
        <f t="shared" si="0"/>
        <v>10</v>
      </c>
      <c r="B15" s="85" t="s">
        <v>88</v>
      </c>
      <c r="C15" s="81" t="s">
        <v>48</v>
      </c>
      <c r="D15" s="102" t="s">
        <v>42</v>
      </c>
      <c r="E15" s="103" t="s">
        <v>31</v>
      </c>
      <c r="F15" s="132" t="s">
        <v>32</v>
      </c>
      <c r="G15" s="133">
        <v>4000000</v>
      </c>
      <c r="H15" s="88"/>
      <c r="I15" s="89"/>
      <c r="J15" s="90"/>
    </row>
    <row r="16" spans="1:10" s="99" customFormat="1" ht="64.95" customHeight="1" x14ac:dyDescent="0.3">
      <c r="A16" s="134">
        <f t="shared" si="0"/>
        <v>11</v>
      </c>
      <c r="B16" s="85" t="s">
        <v>88</v>
      </c>
      <c r="C16" s="81" t="s">
        <v>48</v>
      </c>
      <c r="D16" s="102" t="s">
        <v>43</v>
      </c>
      <c r="E16" s="103" t="s">
        <v>31</v>
      </c>
      <c r="F16" s="132" t="s">
        <v>32</v>
      </c>
      <c r="G16" s="133">
        <v>5000000</v>
      </c>
      <c r="H16" s="96"/>
      <c r="I16" s="97"/>
      <c r="J16" s="98"/>
    </row>
    <row r="17" spans="1:12" s="99" customFormat="1" ht="64.95" customHeight="1" x14ac:dyDescent="0.3">
      <c r="A17" s="134">
        <f t="shared" si="0"/>
        <v>12</v>
      </c>
      <c r="B17" s="85" t="s">
        <v>88</v>
      </c>
      <c r="C17" s="81" t="s">
        <v>49</v>
      </c>
      <c r="D17" s="102" t="s">
        <v>44</v>
      </c>
      <c r="E17" s="103" t="s">
        <v>31</v>
      </c>
      <c r="F17" s="132" t="s">
        <v>32</v>
      </c>
      <c r="G17" s="133">
        <v>5000000</v>
      </c>
      <c r="H17" s="104"/>
      <c r="I17" s="97"/>
      <c r="J17" s="98"/>
    </row>
    <row r="18" spans="1:12" s="99" customFormat="1" ht="64.95" customHeight="1" x14ac:dyDescent="0.3">
      <c r="A18" s="134">
        <f t="shared" si="0"/>
        <v>13</v>
      </c>
      <c r="B18" s="85" t="s">
        <v>88</v>
      </c>
      <c r="C18" s="81" t="s">
        <v>49</v>
      </c>
      <c r="D18" s="102" t="s">
        <v>45</v>
      </c>
      <c r="E18" s="103" t="s">
        <v>31</v>
      </c>
      <c r="F18" s="132" t="s">
        <v>32</v>
      </c>
      <c r="G18" s="133">
        <v>5000000</v>
      </c>
      <c r="H18" s="104"/>
      <c r="I18" s="97"/>
      <c r="J18" s="98"/>
    </row>
    <row r="19" spans="1:12" s="99" customFormat="1" ht="64.95" customHeight="1" x14ac:dyDescent="0.3">
      <c r="A19" s="134">
        <f t="shared" si="0"/>
        <v>14</v>
      </c>
      <c r="B19" s="85" t="s">
        <v>88</v>
      </c>
      <c r="C19" s="81" t="s">
        <v>52</v>
      </c>
      <c r="D19" s="102" t="s">
        <v>46</v>
      </c>
      <c r="E19" s="103" t="s">
        <v>31</v>
      </c>
      <c r="F19" s="132" t="s">
        <v>32</v>
      </c>
      <c r="G19" s="133">
        <v>5000000</v>
      </c>
      <c r="H19" s="104"/>
      <c r="I19" s="97"/>
      <c r="J19" s="98"/>
    </row>
    <row r="20" spans="1:12" s="99" customFormat="1" ht="79.95" customHeight="1" x14ac:dyDescent="0.3">
      <c r="A20" s="134">
        <f t="shared" si="0"/>
        <v>15</v>
      </c>
      <c r="B20" s="85" t="s">
        <v>88</v>
      </c>
      <c r="C20" s="81" t="s">
        <v>57</v>
      </c>
      <c r="D20" s="102" t="s">
        <v>58</v>
      </c>
      <c r="E20" s="103" t="s">
        <v>53</v>
      </c>
      <c r="F20" s="132" t="s">
        <v>59</v>
      </c>
      <c r="G20" s="133">
        <v>6590000</v>
      </c>
      <c r="H20" s="104"/>
      <c r="I20" s="97"/>
      <c r="J20" s="98"/>
    </row>
    <row r="21" spans="1:12" s="99" customFormat="1" ht="79.95" customHeight="1" x14ac:dyDescent="0.3">
      <c r="A21" s="134">
        <f t="shared" si="0"/>
        <v>16</v>
      </c>
      <c r="B21" s="85" t="s">
        <v>88</v>
      </c>
      <c r="C21" s="81" t="s">
        <v>57</v>
      </c>
      <c r="D21" s="102" t="s">
        <v>58</v>
      </c>
      <c r="E21" s="103" t="s">
        <v>54</v>
      </c>
      <c r="F21" s="132" t="s">
        <v>59</v>
      </c>
      <c r="G21" s="133">
        <v>20285000</v>
      </c>
      <c r="H21" s="104"/>
      <c r="I21" s="97"/>
      <c r="J21" s="98"/>
    </row>
    <row r="22" spans="1:12" s="99" customFormat="1" ht="79.95" customHeight="1" x14ac:dyDescent="0.3">
      <c r="A22" s="134">
        <f t="shared" si="0"/>
        <v>17</v>
      </c>
      <c r="B22" s="85" t="s">
        <v>88</v>
      </c>
      <c r="C22" s="81" t="s">
        <v>57</v>
      </c>
      <c r="D22" s="102" t="s">
        <v>58</v>
      </c>
      <c r="E22" s="103" t="s">
        <v>55</v>
      </c>
      <c r="F22" s="132" t="s">
        <v>59</v>
      </c>
      <c r="G22" s="133">
        <v>511000</v>
      </c>
      <c r="H22" s="104"/>
      <c r="I22" s="97"/>
      <c r="J22" s="98"/>
    </row>
    <row r="23" spans="1:12" s="99" customFormat="1" ht="79.95" customHeight="1" x14ac:dyDescent="0.3">
      <c r="A23" s="134">
        <f t="shared" si="0"/>
        <v>18</v>
      </c>
      <c r="B23" s="85" t="s">
        <v>88</v>
      </c>
      <c r="C23" s="81" t="s">
        <v>52</v>
      </c>
      <c r="D23" s="102" t="s">
        <v>60</v>
      </c>
      <c r="E23" s="103" t="s">
        <v>56</v>
      </c>
      <c r="F23" s="132" t="s">
        <v>59</v>
      </c>
      <c r="G23" s="133">
        <v>10339000</v>
      </c>
      <c r="H23" s="104"/>
      <c r="I23" s="97"/>
      <c r="J23" s="98"/>
    </row>
    <row r="24" spans="1:12" s="99" customFormat="1" ht="45" customHeight="1" x14ac:dyDescent="0.3">
      <c r="A24" s="84"/>
      <c r="B24" s="95"/>
      <c r="C24" s="86"/>
      <c r="D24" s="92"/>
      <c r="E24" s="93"/>
      <c r="F24" s="94"/>
      <c r="G24" s="87"/>
      <c r="H24" s="96"/>
      <c r="I24" s="97"/>
      <c r="J24" s="98"/>
      <c r="K24" s="127"/>
      <c r="L24" s="119"/>
    </row>
    <row r="25" spans="1:12" s="99" customFormat="1" ht="45" customHeight="1" x14ac:dyDescent="0.3">
      <c r="A25" s="84"/>
      <c r="B25" s="95"/>
      <c r="C25" s="86"/>
      <c r="D25" s="92"/>
      <c r="E25" s="93"/>
      <c r="F25" s="94"/>
      <c r="G25" s="87"/>
      <c r="H25" s="96"/>
      <c r="I25" s="97"/>
      <c r="J25" s="98"/>
      <c r="K25" s="127"/>
      <c r="L25" s="119"/>
    </row>
    <row r="26" spans="1:12" s="99" customFormat="1" ht="45" customHeight="1" x14ac:dyDescent="0.3">
      <c r="A26" s="84"/>
      <c r="B26" s="95"/>
      <c r="C26" s="86"/>
      <c r="D26" s="92"/>
      <c r="E26" s="93"/>
      <c r="F26" s="94"/>
      <c r="G26" s="87"/>
      <c r="H26" s="96"/>
      <c r="I26" s="97"/>
      <c r="J26" s="98"/>
      <c r="K26" s="127"/>
      <c r="L26" s="119"/>
    </row>
    <row r="27" spans="1:12" ht="45" customHeight="1" x14ac:dyDescent="0.3">
      <c r="A27" s="124" t="s">
        <v>13</v>
      </c>
      <c r="B27" s="125"/>
      <c r="C27" s="125"/>
      <c r="D27" s="125"/>
      <c r="E27" s="125"/>
      <c r="F27" s="125"/>
      <c r="G27" s="22">
        <f>SUM(G6:G26)</f>
        <v>112325000</v>
      </c>
      <c r="H27" s="100"/>
      <c r="I27" s="101"/>
      <c r="J27" s="101"/>
    </row>
    <row r="28" spans="1:12" ht="33.75" customHeight="1" x14ac:dyDescent="0.3">
      <c r="A28" s="126" t="s">
        <v>15</v>
      </c>
      <c r="B28" s="126"/>
      <c r="C28" s="126"/>
      <c r="D28" s="126"/>
      <c r="E28" s="126"/>
      <c r="F28" s="126"/>
      <c r="G28" s="126"/>
      <c r="H28" s="126"/>
    </row>
  </sheetData>
  <sheetProtection selectLockedCells="1" selectUnlockedCells="1"/>
  <autoFilter ref="A4:K28" xr:uid="{00000000-0009-0000-0000-000001000000}"/>
  <mergeCells count="6">
    <mergeCell ref="L24:L26"/>
    <mergeCell ref="A2:H2"/>
    <mergeCell ref="A5:H5"/>
    <mergeCell ref="A27:F27"/>
    <mergeCell ref="A28:H28"/>
    <mergeCell ref="K24:K26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9E42-B9C9-41F0-A0B7-9351ED6C6BB0}">
  <sheetPr>
    <tabColor rgb="FFFFC000"/>
  </sheetPr>
  <dimension ref="A1:K749"/>
  <sheetViews>
    <sheetView zoomScale="80" zoomScaleNormal="80" zoomScaleSheetLayoutView="70" workbookViewId="0">
      <pane ySplit="4" topLeftCell="A14" activePane="bottomLeft" state="frozen"/>
      <selection activeCell="D10" sqref="D10"/>
      <selection pane="bottomLeft" activeCell="G17" sqref="G17"/>
    </sheetView>
  </sheetViews>
  <sheetFormatPr defaultColWidth="8.44140625" defaultRowHeight="16.2" x14ac:dyDescent="0.3"/>
  <cols>
    <col min="1" max="1" width="6.6640625" style="10" customWidth="1"/>
    <col min="2" max="2" width="21.88671875" style="10" customWidth="1"/>
    <col min="3" max="3" width="17.44140625" style="10" customWidth="1"/>
    <col min="4" max="4" width="19.88671875" style="11" customWidth="1"/>
    <col min="5" max="5" width="37.33203125" style="11" customWidth="1"/>
    <col min="6" max="6" width="13.44140625" style="10" customWidth="1"/>
    <col min="7" max="7" width="21.44140625" style="12" bestFit="1" customWidth="1"/>
    <col min="8" max="8" width="11" style="21" bestFit="1" customWidth="1"/>
    <col min="9" max="9" width="22.109375" style="10" customWidth="1"/>
    <col min="10" max="10" width="24.21875" style="10" customWidth="1"/>
    <col min="11" max="11" width="10.77734375" style="14" bestFit="1" customWidth="1"/>
    <col min="12" max="16384" width="8.44140625" style="14"/>
  </cols>
  <sheetData>
    <row r="1" spans="1:11" ht="19.8" x14ac:dyDescent="0.3">
      <c r="H1" s="13"/>
    </row>
    <row r="2" spans="1:11" ht="52.2" customHeight="1" x14ac:dyDescent="0.3">
      <c r="A2" s="110" t="s">
        <v>29</v>
      </c>
      <c r="B2" s="110"/>
      <c r="C2" s="110"/>
      <c r="D2" s="110"/>
      <c r="E2" s="110"/>
      <c r="F2" s="110"/>
      <c r="G2" s="110"/>
      <c r="H2" s="110"/>
      <c r="I2" s="15"/>
      <c r="J2" s="15"/>
      <c r="K2" s="15"/>
    </row>
    <row r="3" spans="1:11" ht="22.2" x14ac:dyDescent="0.3">
      <c r="A3" s="57"/>
      <c r="B3" s="57"/>
      <c r="C3" s="58"/>
      <c r="D3" s="59"/>
      <c r="E3" s="59"/>
      <c r="F3" s="60"/>
      <c r="G3" s="61"/>
      <c r="H3" s="62" t="s">
        <v>0</v>
      </c>
      <c r="I3" s="15"/>
      <c r="J3" s="15"/>
      <c r="K3" s="15"/>
    </row>
    <row r="4" spans="1:11" s="5" customFormat="1" ht="79.2" x14ac:dyDescent="0.3">
      <c r="A4" s="63" t="s">
        <v>1</v>
      </c>
      <c r="B4" s="63" t="s">
        <v>2</v>
      </c>
      <c r="C4" s="64" t="s">
        <v>9</v>
      </c>
      <c r="D4" s="64" t="s">
        <v>3</v>
      </c>
      <c r="E4" s="64" t="s">
        <v>4</v>
      </c>
      <c r="F4" s="63" t="s">
        <v>5</v>
      </c>
      <c r="G4" s="65" t="s">
        <v>8</v>
      </c>
      <c r="H4" s="63" t="s">
        <v>6</v>
      </c>
      <c r="I4" s="4"/>
      <c r="J4" s="4"/>
    </row>
    <row r="5" spans="1:11" ht="36.75" customHeight="1" x14ac:dyDescent="0.3">
      <c r="A5" s="113" t="s">
        <v>30</v>
      </c>
      <c r="B5" s="114"/>
      <c r="C5" s="114"/>
      <c r="D5" s="114"/>
      <c r="E5" s="114"/>
      <c r="F5" s="114"/>
      <c r="G5" s="114"/>
      <c r="H5" s="115"/>
      <c r="I5" s="20"/>
      <c r="J5" s="20"/>
    </row>
    <row r="6" spans="1:11" s="53" customFormat="1" ht="45" customHeight="1" x14ac:dyDescent="0.3">
      <c r="A6" s="135">
        <f>ROW(A1)</f>
        <v>1</v>
      </c>
      <c r="B6" s="105" t="s">
        <v>96</v>
      </c>
      <c r="C6" s="106" t="s">
        <v>63</v>
      </c>
      <c r="D6" s="107" t="s">
        <v>64</v>
      </c>
      <c r="E6" s="108" t="s">
        <v>65</v>
      </c>
      <c r="F6" s="137" t="s">
        <v>66</v>
      </c>
      <c r="G6" s="138">
        <v>1200000</v>
      </c>
      <c r="H6" s="109"/>
      <c r="I6" s="55"/>
      <c r="J6" s="52"/>
    </row>
    <row r="7" spans="1:11" s="53" customFormat="1" ht="45" customHeight="1" x14ac:dyDescent="0.3">
      <c r="A7" s="135">
        <f t="shared" ref="A7:A22" si="0">ROW(A2)</f>
        <v>2</v>
      </c>
      <c r="B7" s="105" t="s">
        <v>96</v>
      </c>
      <c r="C7" s="106" t="s">
        <v>67</v>
      </c>
      <c r="D7" s="107" t="s">
        <v>68</v>
      </c>
      <c r="E7" s="108" t="s">
        <v>65</v>
      </c>
      <c r="F7" s="137" t="s">
        <v>66</v>
      </c>
      <c r="G7" s="138">
        <v>1200000</v>
      </c>
      <c r="H7" s="109"/>
      <c r="I7" s="52"/>
      <c r="J7" s="52"/>
    </row>
    <row r="8" spans="1:11" s="53" customFormat="1" ht="45" customHeight="1" x14ac:dyDescent="0.3">
      <c r="A8" s="135">
        <f t="shared" si="0"/>
        <v>3</v>
      </c>
      <c r="B8" s="105" t="s">
        <v>96</v>
      </c>
      <c r="C8" s="106" t="s">
        <v>69</v>
      </c>
      <c r="D8" s="107" t="s">
        <v>70</v>
      </c>
      <c r="E8" s="108" t="s">
        <v>65</v>
      </c>
      <c r="F8" s="137" t="s">
        <v>66</v>
      </c>
      <c r="G8" s="138">
        <v>1200000</v>
      </c>
      <c r="H8" s="109"/>
      <c r="I8" s="52"/>
      <c r="J8" s="52"/>
    </row>
    <row r="9" spans="1:11" s="53" customFormat="1" ht="45" customHeight="1" x14ac:dyDescent="0.3">
      <c r="A9" s="135">
        <f t="shared" si="0"/>
        <v>4</v>
      </c>
      <c r="B9" s="105" t="s">
        <v>96</v>
      </c>
      <c r="C9" s="106" t="s">
        <v>63</v>
      </c>
      <c r="D9" s="107" t="s">
        <v>71</v>
      </c>
      <c r="E9" s="108" t="s">
        <v>65</v>
      </c>
      <c r="F9" s="137" t="s">
        <v>66</v>
      </c>
      <c r="G9" s="138">
        <v>1200000</v>
      </c>
      <c r="H9" s="109"/>
      <c r="I9" s="52"/>
      <c r="J9" s="52"/>
    </row>
    <row r="10" spans="1:11" s="53" customFormat="1" ht="45" customHeight="1" x14ac:dyDescent="0.3">
      <c r="A10" s="135">
        <f t="shared" si="0"/>
        <v>5</v>
      </c>
      <c r="B10" s="105" t="s">
        <v>96</v>
      </c>
      <c r="C10" s="106" t="s">
        <v>67</v>
      </c>
      <c r="D10" s="107" t="s">
        <v>72</v>
      </c>
      <c r="E10" s="108" t="s">
        <v>65</v>
      </c>
      <c r="F10" s="137" t="s">
        <v>66</v>
      </c>
      <c r="G10" s="138">
        <v>1200000</v>
      </c>
      <c r="H10" s="109"/>
      <c r="I10" s="52"/>
      <c r="J10" s="52"/>
    </row>
    <row r="11" spans="1:11" s="53" customFormat="1" ht="45" customHeight="1" x14ac:dyDescent="0.3">
      <c r="A11" s="135">
        <f t="shared" si="0"/>
        <v>6</v>
      </c>
      <c r="B11" s="105" t="s">
        <v>96</v>
      </c>
      <c r="C11" s="106" t="s">
        <v>69</v>
      </c>
      <c r="D11" s="107" t="s">
        <v>73</v>
      </c>
      <c r="E11" s="108" t="s">
        <v>65</v>
      </c>
      <c r="F11" s="137" t="s">
        <v>66</v>
      </c>
      <c r="G11" s="138">
        <v>1200000</v>
      </c>
      <c r="H11" s="109"/>
      <c r="I11" s="52"/>
      <c r="J11" s="52"/>
    </row>
    <row r="12" spans="1:11" s="53" customFormat="1" ht="45" customHeight="1" x14ac:dyDescent="0.3">
      <c r="A12" s="135">
        <f t="shared" si="0"/>
        <v>7</v>
      </c>
      <c r="B12" s="105" t="s">
        <v>96</v>
      </c>
      <c r="C12" s="106" t="s">
        <v>67</v>
      </c>
      <c r="D12" s="107" t="s">
        <v>74</v>
      </c>
      <c r="E12" s="108" t="s">
        <v>65</v>
      </c>
      <c r="F12" s="137" t="s">
        <v>66</v>
      </c>
      <c r="G12" s="138">
        <v>200000</v>
      </c>
      <c r="H12" s="109"/>
      <c r="I12" s="52"/>
      <c r="J12" s="52"/>
    </row>
    <row r="13" spans="1:11" s="53" customFormat="1" ht="45" customHeight="1" x14ac:dyDescent="0.3">
      <c r="A13" s="135">
        <f t="shared" si="0"/>
        <v>8</v>
      </c>
      <c r="B13" s="105" t="s">
        <v>96</v>
      </c>
      <c r="C13" s="106" t="s">
        <v>69</v>
      </c>
      <c r="D13" s="107" t="s">
        <v>75</v>
      </c>
      <c r="E13" s="108" t="s">
        <v>65</v>
      </c>
      <c r="F13" s="137" t="s">
        <v>66</v>
      </c>
      <c r="G13" s="138">
        <v>200000</v>
      </c>
      <c r="H13" s="109"/>
      <c r="I13" s="52"/>
      <c r="J13" s="52"/>
    </row>
    <row r="14" spans="1:11" s="53" customFormat="1" ht="45" customHeight="1" x14ac:dyDescent="0.3">
      <c r="A14" s="135">
        <f t="shared" si="0"/>
        <v>9</v>
      </c>
      <c r="B14" s="105" t="s">
        <v>96</v>
      </c>
      <c r="C14" s="106" t="s">
        <v>67</v>
      </c>
      <c r="D14" s="107" t="s">
        <v>76</v>
      </c>
      <c r="E14" s="108" t="s">
        <v>65</v>
      </c>
      <c r="F14" s="137" t="s">
        <v>66</v>
      </c>
      <c r="G14" s="138">
        <v>200000</v>
      </c>
      <c r="H14" s="109"/>
      <c r="I14" s="52"/>
      <c r="J14" s="52"/>
    </row>
    <row r="15" spans="1:11" s="53" customFormat="1" ht="45" customHeight="1" x14ac:dyDescent="0.3">
      <c r="A15" s="135">
        <f t="shared" si="0"/>
        <v>10</v>
      </c>
      <c r="B15" s="105" t="s">
        <v>96</v>
      </c>
      <c r="C15" s="106" t="s">
        <v>77</v>
      </c>
      <c r="D15" s="107" t="s">
        <v>78</v>
      </c>
      <c r="E15" s="108" t="s">
        <v>65</v>
      </c>
      <c r="F15" s="137" t="s">
        <v>66</v>
      </c>
      <c r="G15" s="138">
        <v>200000</v>
      </c>
      <c r="H15" s="109"/>
      <c r="I15" s="52"/>
      <c r="J15" s="52"/>
    </row>
    <row r="16" spans="1:11" s="53" customFormat="1" ht="45" customHeight="1" x14ac:dyDescent="0.3">
      <c r="A16" s="135">
        <f t="shared" si="0"/>
        <v>11</v>
      </c>
      <c r="B16" s="105" t="s">
        <v>96</v>
      </c>
      <c r="C16" s="106" t="s">
        <v>63</v>
      </c>
      <c r="D16" s="107" t="s">
        <v>79</v>
      </c>
      <c r="E16" s="108" t="s">
        <v>65</v>
      </c>
      <c r="F16" s="137" t="s">
        <v>66</v>
      </c>
      <c r="G16" s="138">
        <v>200000</v>
      </c>
      <c r="H16" s="109"/>
      <c r="I16" s="52"/>
      <c r="J16" s="52"/>
    </row>
    <row r="17" spans="1:10" s="53" customFormat="1" ht="58.8" customHeight="1" x14ac:dyDescent="0.3">
      <c r="A17" s="135">
        <f t="shared" si="0"/>
        <v>12</v>
      </c>
      <c r="B17" s="105" t="s">
        <v>96</v>
      </c>
      <c r="C17" s="106" t="s">
        <v>67</v>
      </c>
      <c r="D17" s="107" t="s">
        <v>80</v>
      </c>
      <c r="E17" s="108" t="s">
        <v>65</v>
      </c>
      <c r="F17" s="137" t="s">
        <v>66</v>
      </c>
      <c r="G17" s="138">
        <v>200000</v>
      </c>
      <c r="H17" s="109"/>
      <c r="I17" s="52"/>
      <c r="J17" s="52"/>
    </row>
    <row r="18" spans="1:10" s="53" customFormat="1" ht="45" customHeight="1" x14ac:dyDescent="0.3">
      <c r="A18" s="135">
        <f t="shared" si="0"/>
        <v>13</v>
      </c>
      <c r="B18" s="105" t="s">
        <v>96</v>
      </c>
      <c r="C18" s="106" t="s">
        <v>67</v>
      </c>
      <c r="D18" s="107" t="s">
        <v>81</v>
      </c>
      <c r="E18" s="108" t="s">
        <v>65</v>
      </c>
      <c r="F18" s="137" t="s">
        <v>66</v>
      </c>
      <c r="G18" s="138">
        <v>200000</v>
      </c>
      <c r="H18" s="109"/>
      <c r="I18" s="52"/>
      <c r="J18" s="52"/>
    </row>
    <row r="19" spans="1:10" s="53" customFormat="1" ht="45" customHeight="1" x14ac:dyDescent="0.3">
      <c r="A19" s="135">
        <f t="shared" si="0"/>
        <v>14</v>
      </c>
      <c r="B19" s="105" t="s">
        <v>96</v>
      </c>
      <c r="C19" s="106" t="s">
        <v>82</v>
      </c>
      <c r="D19" s="107" t="s">
        <v>83</v>
      </c>
      <c r="E19" s="108" t="s">
        <v>65</v>
      </c>
      <c r="F19" s="137" t="s">
        <v>66</v>
      </c>
      <c r="G19" s="138">
        <v>200000</v>
      </c>
      <c r="H19" s="109"/>
      <c r="I19" s="52"/>
      <c r="J19" s="52"/>
    </row>
    <row r="20" spans="1:10" s="53" customFormat="1" ht="45" customHeight="1" x14ac:dyDescent="0.3">
      <c r="A20" s="135">
        <f t="shared" si="0"/>
        <v>15</v>
      </c>
      <c r="B20" s="105" t="s">
        <v>96</v>
      </c>
      <c r="C20" s="106" t="s">
        <v>69</v>
      </c>
      <c r="D20" s="107" t="s">
        <v>84</v>
      </c>
      <c r="E20" s="108" t="s">
        <v>65</v>
      </c>
      <c r="F20" s="137" t="s">
        <v>66</v>
      </c>
      <c r="G20" s="138">
        <v>100000</v>
      </c>
      <c r="H20" s="109"/>
      <c r="I20" s="52"/>
      <c r="J20" s="52"/>
    </row>
    <row r="21" spans="1:10" s="53" customFormat="1" ht="45" customHeight="1" x14ac:dyDescent="0.3">
      <c r="A21" s="135">
        <f t="shared" si="0"/>
        <v>16</v>
      </c>
      <c r="B21" s="105" t="s">
        <v>96</v>
      </c>
      <c r="C21" s="106" t="s">
        <v>69</v>
      </c>
      <c r="D21" s="107" t="s">
        <v>85</v>
      </c>
      <c r="E21" s="108" t="s">
        <v>65</v>
      </c>
      <c r="F21" s="137" t="s">
        <v>66</v>
      </c>
      <c r="G21" s="138">
        <v>200000</v>
      </c>
      <c r="H21" s="109"/>
      <c r="I21" s="52"/>
      <c r="J21" s="52"/>
    </row>
    <row r="22" spans="1:10" s="53" customFormat="1" ht="45" customHeight="1" x14ac:dyDescent="0.3">
      <c r="A22" s="135">
        <f t="shared" si="0"/>
        <v>17</v>
      </c>
      <c r="B22" s="105" t="s">
        <v>96</v>
      </c>
      <c r="C22" s="106" t="s">
        <v>67</v>
      </c>
      <c r="D22" s="107" t="s">
        <v>86</v>
      </c>
      <c r="E22" s="108" t="s">
        <v>65</v>
      </c>
      <c r="F22" s="137" t="s">
        <v>66</v>
      </c>
      <c r="G22" s="138">
        <v>200000</v>
      </c>
      <c r="H22" s="109"/>
      <c r="I22" s="52"/>
      <c r="J22" s="52"/>
    </row>
    <row r="23" spans="1:10" s="53" customFormat="1" ht="45" customHeight="1" x14ac:dyDescent="0.3">
      <c r="A23" s="136"/>
      <c r="B23" s="42"/>
      <c r="C23" s="42"/>
      <c r="D23" s="70"/>
      <c r="E23" s="56"/>
      <c r="F23" s="71"/>
      <c r="G23" s="72"/>
      <c r="H23" s="51"/>
      <c r="I23" s="52"/>
      <c r="J23" s="52"/>
    </row>
    <row r="24" spans="1:10" s="53" customFormat="1" ht="45" customHeight="1" x14ac:dyDescent="0.3">
      <c r="A24" s="136"/>
      <c r="B24" s="42"/>
      <c r="C24" s="42"/>
      <c r="D24" s="70"/>
      <c r="E24" s="56"/>
      <c r="F24" s="71"/>
      <c r="G24" s="72"/>
      <c r="H24" s="51"/>
      <c r="I24" s="52"/>
      <c r="J24" s="52"/>
    </row>
    <row r="25" spans="1:10" s="53" customFormat="1" ht="45" customHeight="1" x14ac:dyDescent="0.3">
      <c r="A25" s="54"/>
      <c r="B25" s="42"/>
      <c r="C25" s="42"/>
      <c r="D25" s="70"/>
      <c r="E25" s="56"/>
      <c r="F25" s="71"/>
      <c r="G25" s="72"/>
      <c r="H25" s="51"/>
      <c r="I25" s="52"/>
      <c r="J25" s="52"/>
    </row>
    <row r="26" spans="1:10" ht="39" customHeight="1" x14ac:dyDescent="0.3">
      <c r="A26" s="116" t="s">
        <v>28</v>
      </c>
      <c r="B26" s="117"/>
      <c r="C26" s="117"/>
      <c r="D26" s="117"/>
      <c r="E26" s="117"/>
      <c r="F26" s="117"/>
      <c r="G26" s="22">
        <f>SUM(G6:G25)</f>
        <v>9300000</v>
      </c>
      <c r="H26" s="25"/>
      <c r="I26" s="20"/>
      <c r="J26" s="20"/>
    </row>
    <row r="27" spans="1:10" ht="33" customHeight="1" x14ac:dyDescent="0.3">
      <c r="A27" s="118" t="s">
        <v>15</v>
      </c>
      <c r="B27" s="118"/>
      <c r="C27" s="118"/>
      <c r="D27" s="118"/>
      <c r="E27" s="118"/>
      <c r="F27" s="118"/>
      <c r="G27" s="118"/>
      <c r="H27" s="118"/>
      <c r="I27" s="20"/>
      <c r="J27" s="20"/>
    </row>
    <row r="749" ht="12" customHeight="1" x14ac:dyDescent="0.3"/>
  </sheetData>
  <sheetProtection selectLockedCells="1" selectUnlockedCells="1"/>
  <autoFilter ref="A4:K27" xr:uid="{00000000-0009-0000-0000-000002000000}"/>
  <mergeCells count="4">
    <mergeCell ref="A2:H2"/>
    <mergeCell ref="A5:H5"/>
    <mergeCell ref="A26:F26"/>
    <mergeCell ref="A27:H27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>
    <tabColor rgb="FFFFC000"/>
  </sheetPr>
  <dimension ref="A1:K17"/>
  <sheetViews>
    <sheetView zoomScale="70" zoomScaleNormal="70" zoomScaleSheetLayoutView="70" workbookViewId="0">
      <pane ySplit="4" topLeftCell="A5" activePane="bottomLeft" state="frozen"/>
      <selection activeCell="A198" sqref="A198:H198"/>
      <selection pane="bottomLeft" activeCell="E6" sqref="E6"/>
    </sheetView>
  </sheetViews>
  <sheetFormatPr defaultColWidth="8.44140625" defaultRowHeight="16.2" x14ac:dyDescent="0.3"/>
  <cols>
    <col min="1" max="1" width="6.6640625" style="10" customWidth="1"/>
    <col min="2" max="2" width="21.88671875" style="10" customWidth="1"/>
    <col min="3" max="3" width="17.44140625" style="10" customWidth="1"/>
    <col min="4" max="4" width="19.88671875" style="11" customWidth="1"/>
    <col min="5" max="5" width="37.33203125" style="11" customWidth="1"/>
    <col min="6" max="6" width="13.44140625" style="10" customWidth="1"/>
    <col min="7" max="7" width="21.44140625" style="12" bestFit="1" customWidth="1"/>
    <col min="8" max="8" width="11" style="21" bestFit="1" customWidth="1"/>
    <col min="9" max="9" width="22.109375" style="10" customWidth="1"/>
    <col min="10" max="10" width="24.21875" style="10" customWidth="1"/>
    <col min="11" max="11" width="10.77734375" style="14" bestFit="1" customWidth="1"/>
    <col min="12" max="16384" width="8.44140625" style="14"/>
  </cols>
  <sheetData>
    <row r="1" spans="1:11" ht="19.8" x14ac:dyDescent="0.3">
      <c r="H1" s="13"/>
    </row>
    <row r="2" spans="1:11" ht="52.2" customHeight="1" x14ac:dyDescent="0.3">
      <c r="A2" s="128" t="s">
        <v>26</v>
      </c>
      <c r="B2" s="128"/>
      <c r="C2" s="128"/>
      <c r="D2" s="128"/>
      <c r="E2" s="128"/>
      <c r="F2" s="128"/>
      <c r="G2" s="128"/>
      <c r="H2" s="128"/>
      <c r="I2" s="15"/>
      <c r="J2" s="15"/>
      <c r="K2" s="15"/>
    </row>
    <row r="3" spans="1:11" ht="22.2" x14ac:dyDescent="0.3">
      <c r="A3" s="16"/>
      <c r="B3" s="16"/>
      <c r="F3" s="17"/>
      <c r="H3" s="18" t="s">
        <v>0</v>
      </c>
      <c r="I3" s="15"/>
      <c r="J3" s="15"/>
      <c r="K3" s="15"/>
    </row>
    <row r="4" spans="1:11" s="5" customFormat="1" ht="79.2" x14ac:dyDescent="0.3">
      <c r="A4" s="26" t="s">
        <v>1</v>
      </c>
      <c r="B4" s="26" t="s">
        <v>2</v>
      </c>
      <c r="C4" s="6" t="s">
        <v>9</v>
      </c>
      <c r="D4" s="6" t="s">
        <v>3</v>
      </c>
      <c r="E4" s="6" t="s">
        <v>4</v>
      </c>
      <c r="F4" s="26" t="s">
        <v>5</v>
      </c>
      <c r="G4" s="19" t="s">
        <v>8</v>
      </c>
      <c r="H4" s="26" t="s">
        <v>6</v>
      </c>
      <c r="I4" s="4"/>
      <c r="J4" s="4"/>
    </row>
    <row r="5" spans="1:11" ht="36.75" customHeight="1" x14ac:dyDescent="0.3">
      <c r="A5" s="116" t="s">
        <v>14</v>
      </c>
      <c r="B5" s="117"/>
      <c r="C5" s="117"/>
      <c r="D5" s="117"/>
      <c r="E5" s="117"/>
      <c r="F5" s="117"/>
      <c r="G5" s="117"/>
      <c r="H5" s="129"/>
      <c r="I5" s="20"/>
      <c r="J5" s="20"/>
    </row>
    <row r="6" spans="1:11" s="2" customFormat="1" ht="45" customHeight="1" x14ac:dyDescent="0.3">
      <c r="A6" s="26" t="str">
        <f>IF(B6="","",COUNTA($B$5:B6))</f>
        <v/>
      </c>
      <c r="B6" s="7"/>
      <c r="C6" s="23"/>
      <c r="D6" s="7"/>
      <c r="E6" s="8"/>
      <c r="F6" s="23"/>
      <c r="G6" s="24"/>
      <c r="H6" s="9"/>
      <c r="I6" s="3"/>
      <c r="J6" s="1"/>
    </row>
    <row r="7" spans="1:11" s="2" customFormat="1" ht="45" customHeight="1" x14ac:dyDescent="0.3">
      <c r="A7" s="26" t="str">
        <f>IF(B7="","",COUNTA($B$5:B7))</f>
        <v/>
      </c>
      <c r="B7" s="7"/>
      <c r="C7" s="23"/>
      <c r="D7" s="7"/>
      <c r="E7" s="8"/>
      <c r="F7" s="23"/>
      <c r="G7" s="24"/>
      <c r="H7" s="9"/>
      <c r="I7" s="3"/>
      <c r="J7" s="1"/>
    </row>
    <row r="8" spans="1:11" s="2" customFormat="1" ht="45" customHeight="1" x14ac:dyDescent="0.3">
      <c r="A8" s="26" t="str">
        <f>IF(B8="","",COUNTA($B$5:B8))</f>
        <v/>
      </c>
      <c r="B8" s="7"/>
      <c r="C8" s="23"/>
      <c r="D8" s="7"/>
      <c r="E8" s="8"/>
      <c r="F8" s="23"/>
      <c r="G8" s="24"/>
      <c r="H8" s="9"/>
      <c r="I8" s="1"/>
      <c r="J8" s="1"/>
    </row>
    <row r="9" spans="1:11" s="2" customFormat="1" ht="45" customHeight="1" x14ac:dyDescent="0.3">
      <c r="A9" s="26" t="str">
        <f>IF(B9="","",COUNTA($B$5:B9))</f>
        <v/>
      </c>
      <c r="B9" s="7"/>
      <c r="C9" s="23"/>
      <c r="D9" s="7"/>
      <c r="E9" s="8"/>
      <c r="F9" s="23"/>
      <c r="G9" s="24"/>
      <c r="H9" s="9"/>
      <c r="I9" s="1"/>
      <c r="J9" s="1"/>
    </row>
    <row r="10" spans="1:11" s="2" customFormat="1" ht="45" customHeight="1" x14ac:dyDescent="0.3">
      <c r="A10" s="26" t="str">
        <f>IF(B10="","",COUNTA($B$5:B10))</f>
        <v/>
      </c>
      <c r="B10" s="7"/>
      <c r="C10" s="23"/>
      <c r="D10" s="7"/>
      <c r="E10" s="8"/>
      <c r="F10" s="23"/>
      <c r="G10" s="24"/>
      <c r="H10" s="9"/>
      <c r="I10" s="1"/>
      <c r="J10" s="1"/>
    </row>
    <row r="11" spans="1:11" s="2" customFormat="1" ht="45" customHeight="1" x14ac:dyDescent="0.3">
      <c r="A11" s="26" t="str">
        <f>IF(B11="","",COUNTA($B$5:B11))</f>
        <v/>
      </c>
      <c r="B11" s="7"/>
      <c r="C11" s="23"/>
      <c r="D11" s="7"/>
      <c r="E11" s="8"/>
      <c r="F11" s="23"/>
      <c r="G11" s="24"/>
      <c r="H11" s="9"/>
      <c r="I11" s="1"/>
      <c r="J11" s="1"/>
    </row>
    <row r="12" spans="1:11" s="2" customFormat="1" ht="45" customHeight="1" x14ac:dyDescent="0.3">
      <c r="A12" s="26" t="str">
        <f>IF(B12="","",COUNTA($B$5:B12))</f>
        <v/>
      </c>
      <c r="B12" s="7"/>
      <c r="C12" s="23"/>
      <c r="D12" s="7"/>
      <c r="E12" s="8"/>
      <c r="F12" s="23"/>
      <c r="G12" s="24"/>
      <c r="H12" s="9"/>
      <c r="I12" s="1"/>
      <c r="J12" s="1"/>
    </row>
    <row r="13" spans="1:11" s="2" customFormat="1" ht="45" customHeight="1" x14ac:dyDescent="0.3">
      <c r="A13" s="26" t="str">
        <f>IF(B13="","",COUNTA($B$5:B13))</f>
        <v/>
      </c>
      <c r="B13" s="7"/>
      <c r="C13" s="23"/>
      <c r="D13" s="7"/>
      <c r="E13" s="8"/>
      <c r="F13" s="23"/>
      <c r="G13" s="24"/>
      <c r="H13" s="9"/>
      <c r="I13" s="1"/>
      <c r="J13" s="1"/>
    </row>
    <row r="14" spans="1:11" s="2" customFormat="1" ht="45" customHeight="1" x14ac:dyDescent="0.3">
      <c r="A14" s="26" t="str">
        <f>IF(B14="","",COUNTA($B$5:B14))</f>
        <v/>
      </c>
      <c r="B14" s="7"/>
      <c r="C14" s="23"/>
      <c r="D14" s="7"/>
      <c r="E14" s="8"/>
      <c r="F14" s="23"/>
      <c r="G14" s="24"/>
      <c r="H14" s="9"/>
      <c r="I14" s="1"/>
      <c r="J14" s="1"/>
    </row>
    <row r="15" spans="1:11" s="2" customFormat="1" ht="45" customHeight="1" x14ac:dyDescent="0.3">
      <c r="A15" s="26" t="str">
        <f>IF(B15="","",COUNTA($B$5:B15))</f>
        <v/>
      </c>
      <c r="B15" s="7"/>
      <c r="C15" s="23"/>
      <c r="D15" s="7"/>
      <c r="E15" s="8"/>
      <c r="F15" s="23"/>
      <c r="G15" s="24"/>
      <c r="H15" s="9"/>
      <c r="I15" s="1"/>
      <c r="J15" s="1"/>
    </row>
    <row r="16" spans="1:11" ht="39" customHeight="1" x14ac:dyDescent="0.3">
      <c r="A16" s="116" t="s">
        <v>25</v>
      </c>
      <c r="B16" s="117"/>
      <c r="C16" s="117"/>
      <c r="D16" s="117"/>
      <c r="E16" s="117"/>
      <c r="F16" s="117"/>
      <c r="G16" s="22">
        <f>SUM(G6:G15)</f>
        <v>0</v>
      </c>
      <c r="H16" s="25"/>
      <c r="I16" s="20"/>
      <c r="J16" s="20"/>
    </row>
    <row r="17" spans="1:10" ht="33" customHeight="1" x14ac:dyDescent="0.3">
      <c r="A17" s="118" t="s">
        <v>15</v>
      </c>
      <c r="B17" s="118"/>
      <c r="C17" s="118"/>
      <c r="D17" s="118"/>
      <c r="E17" s="118"/>
      <c r="F17" s="118"/>
      <c r="G17" s="118"/>
      <c r="H17" s="118"/>
      <c r="I17" s="20"/>
      <c r="J17" s="20"/>
    </row>
  </sheetData>
  <sheetProtection selectLockedCells="1" selectUnlockedCells="1"/>
  <autoFilter ref="A4:K17" xr:uid="{00000000-0009-0000-0000-000002000000}"/>
  <mergeCells count="4">
    <mergeCell ref="A2:H2"/>
    <mergeCell ref="A5:H5"/>
    <mergeCell ref="A16:F16"/>
    <mergeCell ref="A17:H17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750D6-0F30-4853-80B6-1F227406A919}">
  <sheetPr codeName="工作表6">
    <tabColor rgb="FFFFC000"/>
  </sheetPr>
  <dimension ref="A1:K17"/>
  <sheetViews>
    <sheetView zoomScale="70" zoomScaleNormal="70" zoomScaleSheetLayoutView="70" workbookViewId="0">
      <pane ySplit="4" topLeftCell="A5" activePane="bottomLeft" state="frozen"/>
      <selection activeCell="A198" sqref="A198:H198"/>
      <selection pane="bottomLeft" activeCell="A17" sqref="A17:H17"/>
    </sheetView>
  </sheetViews>
  <sheetFormatPr defaultColWidth="8.44140625" defaultRowHeight="16.2" x14ac:dyDescent="0.3"/>
  <cols>
    <col min="1" max="1" width="6.6640625" style="10" customWidth="1"/>
    <col min="2" max="2" width="21.88671875" style="10" customWidth="1"/>
    <col min="3" max="3" width="17.44140625" style="10" customWidth="1"/>
    <col min="4" max="4" width="19.88671875" style="11" customWidth="1"/>
    <col min="5" max="5" width="37.33203125" style="11" customWidth="1"/>
    <col min="6" max="6" width="13.44140625" style="10" customWidth="1"/>
    <col min="7" max="7" width="21.44140625" style="12" bestFit="1" customWidth="1"/>
    <col min="8" max="8" width="11" style="21" bestFit="1" customWidth="1"/>
    <col min="9" max="9" width="22.109375" style="10" customWidth="1"/>
    <col min="10" max="10" width="24.21875" style="10" customWidth="1"/>
    <col min="11" max="11" width="10.77734375" style="14" bestFit="1" customWidth="1"/>
    <col min="12" max="16384" width="8.44140625" style="14"/>
  </cols>
  <sheetData>
    <row r="1" spans="1:11" ht="19.8" x14ac:dyDescent="0.3">
      <c r="H1" s="13"/>
    </row>
    <row r="2" spans="1:11" ht="52.2" customHeight="1" x14ac:dyDescent="0.3">
      <c r="A2" s="128" t="s">
        <v>26</v>
      </c>
      <c r="B2" s="128"/>
      <c r="C2" s="128"/>
      <c r="D2" s="128"/>
      <c r="E2" s="128"/>
      <c r="F2" s="128"/>
      <c r="G2" s="128"/>
      <c r="H2" s="128"/>
      <c r="I2" s="15"/>
      <c r="J2" s="15"/>
      <c r="K2" s="15"/>
    </row>
    <row r="3" spans="1:11" ht="22.2" x14ac:dyDescent="0.3">
      <c r="A3" s="16"/>
      <c r="B3" s="16"/>
      <c r="F3" s="17"/>
      <c r="H3" s="18" t="s">
        <v>0</v>
      </c>
      <c r="I3" s="15"/>
      <c r="J3" s="15"/>
      <c r="K3" s="15"/>
    </row>
    <row r="4" spans="1:11" s="5" customFormat="1" ht="79.2" x14ac:dyDescent="0.3">
      <c r="A4" s="26" t="s">
        <v>1</v>
      </c>
      <c r="B4" s="26" t="s">
        <v>2</v>
      </c>
      <c r="C4" s="6" t="s">
        <v>9</v>
      </c>
      <c r="D4" s="6" t="s">
        <v>3</v>
      </c>
      <c r="E4" s="6" t="s">
        <v>4</v>
      </c>
      <c r="F4" s="26" t="s">
        <v>5</v>
      </c>
      <c r="G4" s="19" t="s">
        <v>8</v>
      </c>
      <c r="H4" s="26" t="s">
        <v>6</v>
      </c>
      <c r="I4" s="4"/>
      <c r="J4" s="4"/>
    </row>
    <row r="5" spans="1:11" ht="36.75" customHeight="1" x14ac:dyDescent="0.3">
      <c r="A5" s="116" t="s">
        <v>27</v>
      </c>
      <c r="B5" s="117"/>
      <c r="C5" s="117"/>
      <c r="D5" s="117"/>
      <c r="E5" s="117"/>
      <c r="F5" s="117"/>
      <c r="G5" s="117"/>
      <c r="H5" s="129"/>
      <c r="I5" s="20"/>
      <c r="J5" s="20"/>
    </row>
    <row r="6" spans="1:11" s="2" customFormat="1" ht="45" customHeight="1" x14ac:dyDescent="0.3">
      <c r="A6" s="26" t="str">
        <f>IF(B6="","",COUNTA($B$5:B6))</f>
        <v/>
      </c>
      <c r="B6" s="7"/>
      <c r="C6" s="23"/>
      <c r="D6" s="7"/>
      <c r="E6" s="8"/>
      <c r="F6" s="23"/>
      <c r="G6" s="24"/>
      <c r="H6" s="9"/>
      <c r="I6" s="3"/>
      <c r="J6" s="1"/>
    </row>
    <row r="7" spans="1:11" s="2" customFormat="1" ht="45" customHeight="1" x14ac:dyDescent="0.3">
      <c r="A7" s="26" t="str">
        <f>IF(B7="","",COUNTA($B$5:B7))</f>
        <v/>
      </c>
      <c r="B7" s="7"/>
      <c r="C7" s="23"/>
      <c r="D7" s="7"/>
      <c r="E7" s="8"/>
      <c r="F7" s="23"/>
      <c r="G7" s="24"/>
      <c r="H7" s="9"/>
      <c r="I7" s="3"/>
      <c r="J7" s="1"/>
    </row>
    <row r="8" spans="1:11" s="2" customFormat="1" ht="45" customHeight="1" x14ac:dyDescent="0.3">
      <c r="A8" s="26" t="str">
        <f>IF(B8="","",COUNTA($B$5:B8))</f>
        <v/>
      </c>
      <c r="B8" s="7"/>
      <c r="C8" s="23"/>
      <c r="D8" s="7"/>
      <c r="E8" s="8"/>
      <c r="F8" s="23"/>
      <c r="G8" s="24"/>
      <c r="H8" s="9"/>
      <c r="I8" s="1"/>
      <c r="J8" s="1"/>
    </row>
    <row r="9" spans="1:11" s="2" customFormat="1" ht="45" customHeight="1" x14ac:dyDescent="0.3">
      <c r="A9" s="26" t="str">
        <f>IF(B9="","",COUNTA($B$5:B9))</f>
        <v/>
      </c>
      <c r="B9" s="7"/>
      <c r="C9" s="23"/>
      <c r="D9" s="7"/>
      <c r="E9" s="8"/>
      <c r="F9" s="23"/>
      <c r="G9" s="24"/>
      <c r="H9" s="9"/>
      <c r="I9" s="1"/>
      <c r="J9" s="1"/>
    </row>
    <row r="10" spans="1:11" s="2" customFormat="1" ht="45" customHeight="1" x14ac:dyDescent="0.3">
      <c r="A10" s="26" t="str">
        <f>IF(B10="","",COUNTA($B$5:B10))</f>
        <v/>
      </c>
      <c r="B10" s="7"/>
      <c r="C10" s="23"/>
      <c r="D10" s="7"/>
      <c r="E10" s="8"/>
      <c r="F10" s="23"/>
      <c r="G10" s="24"/>
      <c r="H10" s="9"/>
      <c r="I10" s="1"/>
      <c r="J10" s="1"/>
    </row>
    <row r="11" spans="1:11" s="2" customFormat="1" ht="45" customHeight="1" x14ac:dyDescent="0.3">
      <c r="A11" s="26" t="str">
        <f>IF(B11="","",COUNTA($B$5:B11))</f>
        <v/>
      </c>
      <c r="B11" s="7"/>
      <c r="C11" s="23"/>
      <c r="D11" s="7"/>
      <c r="E11" s="8"/>
      <c r="F11" s="23"/>
      <c r="G11" s="24"/>
      <c r="H11" s="9"/>
      <c r="I11" s="1"/>
      <c r="J11" s="1"/>
    </row>
    <row r="12" spans="1:11" s="2" customFormat="1" ht="45" customHeight="1" x14ac:dyDescent="0.3">
      <c r="A12" s="26" t="str">
        <f>IF(B12="","",COUNTA($B$5:B12))</f>
        <v/>
      </c>
      <c r="B12" s="7"/>
      <c r="C12" s="23"/>
      <c r="D12" s="7"/>
      <c r="E12" s="8"/>
      <c r="F12" s="23"/>
      <c r="G12" s="24"/>
      <c r="H12" s="9"/>
      <c r="I12" s="1"/>
      <c r="J12" s="1"/>
    </row>
    <row r="13" spans="1:11" s="2" customFormat="1" ht="45" customHeight="1" x14ac:dyDescent="0.3">
      <c r="A13" s="26" t="str">
        <f>IF(B13="","",COUNTA($B$5:B13))</f>
        <v/>
      </c>
      <c r="B13" s="7"/>
      <c r="C13" s="23"/>
      <c r="D13" s="7"/>
      <c r="E13" s="8"/>
      <c r="F13" s="23"/>
      <c r="G13" s="24"/>
      <c r="H13" s="9"/>
      <c r="I13" s="1"/>
      <c r="J13" s="1"/>
    </row>
    <row r="14" spans="1:11" s="2" customFormat="1" ht="45" customHeight="1" x14ac:dyDescent="0.3">
      <c r="A14" s="26" t="str">
        <f>IF(B14="","",COUNTA($B$5:B14))</f>
        <v/>
      </c>
      <c r="B14" s="7"/>
      <c r="C14" s="23"/>
      <c r="D14" s="7"/>
      <c r="E14" s="8"/>
      <c r="F14" s="23"/>
      <c r="G14" s="24"/>
      <c r="H14" s="9"/>
      <c r="I14" s="1"/>
      <c r="J14" s="1"/>
    </row>
    <row r="15" spans="1:11" s="2" customFormat="1" ht="45" customHeight="1" x14ac:dyDescent="0.3">
      <c r="A15" s="26" t="str">
        <f>IF(B15="","",COUNTA($B$5:B15))</f>
        <v/>
      </c>
      <c r="B15" s="7"/>
      <c r="C15" s="23"/>
      <c r="D15" s="7"/>
      <c r="E15" s="8"/>
      <c r="F15" s="23"/>
      <c r="G15" s="24"/>
      <c r="H15" s="9"/>
      <c r="I15" s="1"/>
      <c r="J15" s="1"/>
    </row>
    <row r="16" spans="1:11" ht="39" customHeight="1" x14ac:dyDescent="0.3">
      <c r="A16" s="116" t="s">
        <v>28</v>
      </c>
      <c r="B16" s="117"/>
      <c r="C16" s="117"/>
      <c r="D16" s="117"/>
      <c r="E16" s="117"/>
      <c r="F16" s="117"/>
      <c r="G16" s="22">
        <f>SUM(G6:G15)</f>
        <v>0</v>
      </c>
      <c r="H16" s="25"/>
      <c r="I16" s="20"/>
      <c r="J16" s="20"/>
    </row>
    <row r="17" spans="1:10" ht="33" customHeight="1" x14ac:dyDescent="0.3">
      <c r="A17" s="118" t="s">
        <v>15</v>
      </c>
      <c r="B17" s="118"/>
      <c r="C17" s="118"/>
      <c r="D17" s="118"/>
      <c r="E17" s="118"/>
      <c r="F17" s="118"/>
      <c r="G17" s="118"/>
      <c r="H17" s="118"/>
      <c r="I17" s="20"/>
      <c r="J17" s="20"/>
    </row>
  </sheetData>
  <sheetProtection selectLockedCells="1" selectUnlockedCells="1"/>
  <autoFilter ref="A4:K17" xr:uid="{00000000-0009-0000-0000-000002000000}"/>
  <mergeCells count="4">
    <mergeCell ref="A2:H2"/>
    <mergeCell ref="A5:H5"/>
    <mergeCell ref="A16:F16"/>
    <mergeCell ref="A17:H17"/>
  </mergeCells>
  <phoneticPr fontId="6" type="noConversion"/>
  <printOptions horizontalCentered="1"/>
  <pageMargins left="0.23622047244094491" right="0.23622047244094491" top="0.31496062992125984" bottom="0.62992125984251968" header="0.31496062992125984" footer="0.31496062992125984"/>
  <pageSetup paperSize="9" scale="61" firstPageNumber="0" fitToHeight="0" orientation="portrait" r:id="rId1"/>
  <headerFooter>
    <oddFooter>第 &amp;P 頁，共 &amp;N 頁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工作表4">
    <pageSetUpPr fitToPage="1"/>
  </sheetPr>
  <dimension ref="A1:E8"/>
  <sheetViews>
    <sheetView workbookViewId="0">
      <selection activeCell="D7" sqref="D7"/>
    </sheetView>
  </sheetViews>
  <sheetFormatPr defaultRowHeight="16.2" x14ac:dyDescent="0.3"/>
  <cols>
    <col min="1" max="1" width="21" customWidth="1"/>
    <col min="2" max="2" width="21.44140625" style="32" customWidth="1"/>
    <col min="3" max="4" width="20.109375" style="32" customWidth="1"/>
    <col min="5" max="5" width="21.44140625" customWidth="1"/>
  </cols>
  <sheetData>
    <row r="1" spans="1:5" ht="19.8" x14ac:dyDescent="0.3">
      <c r="A1" s="130" t="s">
        <v>16</v>
      </c>
      <c r="B1" s="130"/>
      <c r="C1" s="130"/>
      <c r="D1" s="130"/>
      <c r="E1" s="130"/>
    </row>
    <row r="2" spans="1:5" s="31" customFormat="1" ht="19.8" x14ac:dyDescent="0.3">
      <c r="A2" s="33" t="s">
        <v>20</v>
      </c>
      <c r="B2" s="34" t="s">
        <v>21</v>
      </c>
      <c r="C2" s="34" t="s">
        <v>22</v>
      </c>
      <c r="D2" s="34" t="s">
        <v>23</v>
      </c>
      <c r="E2" s="33" t="s">
        <v>17</v>
      </c>
    </row>
    <row r="3" spans="1:5" ht="19.8" x14ac:dyDescent="0.3">
      <c r="A3" s="35" t="s">
        <v>7</v>
      </c>
      <c r="B3" s="39" t="e">
        <f>SUMIF('第1季(單位)'!#REF!,統計!A3,'第1季(單位)'!#REF!)+'第1季(單位)'!#REF!+'第1季(單位)'!#REF!+'第1季(單位)'!#REF!+'第1季(單位)'!#REF!+'第1季(單位)'!#REF!+'第1季(單位)'!#REF!+'第1季(單位)'!#REF!+'第1季(單位)'!#REF!+'第1季(單位)'!#REF!+'第1季(單位)'!#REF!</f>
        <v>#REF!</v>
      </c>
      <c r="C3" s="39">
        <f>SUMIF('第1季(前瞻)'!B6:B15,統計!A3,'第1季(前瞻)'!G6:G15)</f>
        <v>0</v>
      </c>
      <c r="D3" s="36"/>
      <c r="E3" s="39" t="e">
        <f>B3+C3+D3</f>
        <v>#REF!</v>
      </c>
    </row>
    <row r="4" spans="1:5" ht="19.8" x14ac:dyDescent="0.3">
      <c r="A4" s="35" t="s">
        <v>18</v>
      </c>
      <c r="B4" s="39">
        <f>SUMIF('第1季(單位)'!B12:B12,統計!A4,'第1季(單位)'!G12:G12)</f>
        <v>0</v>
      </c>
      <c r="C4" s="39">
        <f>SUMIF('第1季(前瞻)'!B7:B27,統計!A4,'第1季(前瞻)'!G7:G27)</f>
        <v>0</v>
      </c>
      <c r="D4" s="39">
        <f>SUMIF('第2季(肺炎)'!B6:B15,統計!A4,'第2季(肺炎)'!G6:G15)</f>
        <v>0</v>
      </c>
      <c r="E4" s="39">
        <f t="shared" ref="E4:E7" si="0">B4+C4+D4</f>
        <v>0</v>
      </c>
    </row>
    <row r="5" spans="1:5" ht="19.8" x14ac:dyDescent="0.3">
      <c r="A5" s="35" t="s">
        <v>24</v>
      </c>
      <c r="B5" s="39" t="e">
        <f>SUMIF('第1季(單位)'!B12:B13,統計!A5,'第1季(單位)'!G12:G13)+'第1季(單位)'!#REF!</f>
        <v>#REF!</v>
      </c>
      <c r="C5" s="36"/>
      <c r="D5" s="36"/>
      <c r="E5" s="36" t="e">
        <f t="shared" si="0"/>
        <v>#REF!</v>
      </c>
    </row>
    <row r="6" spans="1:5" ht="19.8" x14ac:dyDescent="0.3">
      <c r="A6" s="35" t="s">
        <v>19</v>
      </c>
      <c r="B6" s="36" t="e">
        <f>'第1季(單位)'!#REF!</f>
        <v>#REF!</v>
      </c>
      <c r="C6" s="36"/>
      <c r="D6" s="36"/>
      <c r="E6" s="36" t="e">
        <f t="shared" si="0"/>
        <v>#REF!</v>
      </c>
    </row>
    <row r="7" spans="1:5" ht="19.8" x14ac:dyDescent="0.3">
      <c r="A7" s="33" t="s">
        <v>17</v>
      </c>
      <c r="B7" s="36" t="e">
        <f>SUM(B3:B6)</f>
        <v>#REF!</v>
      </c>
      <c r="C7" s="36">
        <f>SUM(C3:C6)</f>
        <v>0</v>
      </c>
      <c r="D7" s="36">
        <f>SUM(D3:D6)</f>
        <v>0</v>
      </c>
      <c r="E7" s="36" t="e">
        <f t="shared" si="0"/>
        <v>#REF!</v>
      </c>
    </row>
    <row r="8" spans="1:5" s="31" customFormat="1" x14ac:dyDescent="0.3">
      <c r="A8" s="37"/>
      <c r="B8" s="38" t="e">
        <f>'第1季(單位)'!G12-統計!B7</f>
        <v>#REF!</v>
      </c>
      <c r="C8" s="38">
        <f>'第1季(前瞻)'!G27-統計!C7</f>
        <v>112325000</v>
      </c>
      <c r="D8" s="38">
        <f>'第2季(肺炎)'!G16-統計!D7</f>
        <v>0</v>
      </c>
      <c r="E8" s="37"/>
    </row>
  </sheetData>
  <mergeCells count="1">
    <mergeCell ref="A1:E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工作表5"/>
  <dimension ref="A1:F14"/>
  <sheetViews>
    <sheetView zoomScale="130" zoomScaleNormal="130" workbookViewId="0">
      <selection activeCell="A6" sqref="A6"/>
    </sheetView>
  </sheetViews>
  <sheetFormatPr defaultColWidth="9" defaultRowHeight="16.2" x14ac:dyDescent="0.3"/>
  <cols>
    <col min="1" max="1" width="10.109375" style="29" bestFit="1" customWidth="1"/>
    <col min="2" max="2" width="30.77734375" style="29" bestFit="1" customWidth="1"/>
    <col min="3" max="16384" width="9" style="29"/>
  </cols>
  <sheetData>
    <row r="1" spans="1:6" ht="30.6" x14ac:dyDescent="0.3">
      <c r="A1" s="27">
        <v>181</v>
      </c>
      <c r="B1" s="28">
        <v>16618986000</v>
      </c>
      <c r="C1" s="27"/>
      <c r="D1" s="27"/>
      <c r="E1" s="27"/>
      <c r="F1" s="27"/>
    </row>
    <row r="2" spans="1:6" ht="30.6" x14ac:dyDescent="0.3">
      <c r="A2" s="27">
        <v>2</v>
      </c>
      <c r="B2" s="28">
        <v>36345000</v>
      </c>
      <c r="C2" s="27"/>
      <c r="D2" s="27"/>
      <c r="E2" s="27"/>
      <c r="F2" s="27"/>
    </row>
    <row r="3" spans="1:6" ht="30.6" x14ac:dyDescent="0.3">
      <c r="A3" s="27">
        <v>7</v>
      </c>
      <c r="B3" s="28">
        <v>1105960</v>
      </c>
      <c r="C3" s="27"/>
      <c r="D3" s="27"/>
      <c r="E3" s="27"/>
      <c r="F3" s="27"/>
    </row>
    <row r="4" spans="1:6" ht="30.6" x14ac:dyDescent="0.3">
      <c r="A4" s="27">
        <v>1</v>
      </c>
      <c r="B4" s="28">
        <v>119820000</v>
      </c>
      <c r="C4" s="27"/>
      <c r="D4" s="27"/>
      <c r="E4" s="27"/>
      <c r="F4" s="27"/>
    </row>
    <row r="5" spans="1:6" ht="30.6" x14ac:dyDescent="0.3">
      <c r="A5" s="30">
        <f>A1+A2+A3+A4</f>
        <v>191</v>
      </c>
      <c r="B5" s="30">
        <f>B1+B2+B3+B4</f>
        <v>16776256960</v>
      </c>
      <c r="C5" s="27"/>
      <c r="D5" s="27"/>
      <c r="E5" s="27"/>
      <c r="F5" s="27"/>
    </row>
    <row r="6" spans="1:6" ht="30.6" x14ac:dyDescent="0.3">
      <c r="A6" s="27">
        <v>12</v>
      </c>
      <c r="B6" s="28">
        <v>2056000000</v>
      </c>
      <c r="C6" s="27"/>
      <c r="D6" s="27"/>
      <c r="E6" s="27"/>
      <c r="F6" s="27"/>
    </row>
    <row r="7" spans="1:6" ht="30.6" x14ac:dyDescent="0.3">
      <c r="A7" s="27">
        <v>30</v>
      </c>
      <c r="B7" s="28">
        <v>153170000</v>
      </c>
      <c r="C7" s="27"/>
      <c r="D7" s="27"/>
      <c r="E7" s="27"/>
      <c r="F7" s="27"/>
    </row>
    <row r="8" spans="1:6" ht="30.6" x14ac:dyDescent="0.3">
      <c r="A8" s="30">
        <f>A6+A7</f>
        <v>42</v>
      </c>
      <c r="B8" s="30">
        <f>B6+B7</f>
        <v>2209170000</v>
      </c>
      <c r="C8" s="27"/>
      <c r="D8" s="27"/>
      <c r="E8" s="27"/>
      <c r="F8" s="27"/>
    </row>
    <row r="9" spans="1:6" ht="30.6" x14ac:dyDescent="0.3">
      <c r="A9" s="27"/>
      <c r="B9" s="27"/>
      <c r="C9" s="27"/>
      <c r="D9" s="27"/>
      <c r="E9" s="27"/>
      <c r="F9" s="27"/>
    </row>
    <row r="10" spans="1:6" ht="30.6" x14ac:dyDescent="0.3">
      <c r="A10" s="27"/>
      <c r="B10" s="27"/>
      <c r="C10" s="27"/>
      <c r="D10" s="27"/>
      <c r="E10" s="27"/>
      <c r="F10" s="27"/>
    </row>
    <row r="11" spans="1:6" ht="30.6" x14ac:dyDescent="0.3">
      <c r="A11" s="27"/>
      <c r="B11" s="27"/>
      <c r="C11" s="27"/>
      <c r="D11" s="27"/>
      <c r="E11" s="27"/>
      <c r="F11" s="27"/>
    </row>
    <row r="12" spans="1:6" ht="30.6" x14ac:dyDescent="0.3">
      <c r="A12" s="27"/>
      <c r="B12" s="27"/>
      <c r="C12" s="27"/>
      <c r="D12" s="27"/>
      <c r="E12" s="27"/>
      <c r="F12" s="27"/>
    </row>
    <row r="13" spans="1:6" ht="30.6" x14ac:dyDescent="0.3">
      <c r="A13" s="27"/>
      <c r="B13" s="27"/>
      <c r="C13" s="27"/>
      <c r="D13" s="27"/>
      <c r="E13" s="27"/>
      <c r="F13" s="27"/>
    </row>
    <row r="14" spans="1:6" ht="30.6" x14ac:dyDescent="0.3">
      <c r="A14" s="27"/>
      <c r="B14" s="27"/>
      <c r="C14" s="27"/>
      <c r="D14" s="27"/>
      <c r="E14" s="27"/>
      <c r="F14" s="27"/>
    </row>
  </sheetData>
  <phoneticPr fontId="6" type="noConversion"/>
  <pageMargins left="0.7" right="0.7" top="0.75" bottom="0.75" header="0.3" footer="0.3"/>
  <pageSetup paperSize="9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具名範圍</vt:lpstr>
      </vt:variant>
      <vt:variant>
        <vt:i4>10</vt:i4>
      </vt:variant>
    </vt:vector>
  </HeadingPairs>
  <TitlesOfParts>
    <vt:vector size="17" baseType="lpstr">
      <vt:lpstr>第1季(單位)</vt:lpstr>
      <vt:lpstr>第1季(前瞻)</vt:lpstr>
      <vt:lpstr>第1季(疫後)</vt:lpstr>
      <vt:lpstr>第2季(肺炎)</vt:lpstr>
      <vt:lpstr>第2季(疫後)</vt:lpstr>
      <vt:lpstr>統計</vt:lpstr>
      <vt:lpstr>工作表1</vt:lpstr>
      <vt:lpstr>'第1季(前瞻)'!Print_Area</vt:lpstr>
      <vt:lpstr>'第1季(疫後)'!Print_Area</vt:lpstr>
      <vt:lpstr>'第1季(單位)'!Print_Area</vt:lpstr>
      <vt:lpstr>'第2季(肺炎)'!Print_Area</vt:lpstr>
      <vt:lpstr>'第2季(疫後)'!Print_Area</vt:lpstr>
      <vt:lpstr>'第1季(前瞻)'!Print_Titles</vt:lpstr>
      <vt:lpstr>'第1季(疫後)'!Print_Titles</vt:lpstr>
      <vt:lpstr>'第1季(單位)'!Print_Titles</vt:lpstr>
      <vt:lpstr>'第2季(肺炎)'!Print_Titles</vt:lpstr>
      <vt:lpstr>'第2季(疫後)'!Print_Titles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c0730</dc:creator>
  <cp:lastModifiedBy>林文晟</cp:lastModifiedBy>
  <cp:lastPrinted>2024-04-18T07:49:53Z</cp:lastPrinted>
  <dcterms:created xsi:type="dcterms:W3CDTF">2021-01-23T04:55:20Z</dcterms:created>
  <dcterms:modified xsi:type="dcterms:W3CDTF">2024-04-18T07:50:50Z</dcterms:modified>
</cp:coreProperties>
</file>