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G:\商業署執行各表\補捐助統計表\114\"/>
    </mc:Choice>
  </mc:AlternateContent>
  <xr:revisionPtr revIDLastSave="0" documentId="13_ncr:1_{4B71E960-0E0B-4548-892A-32AFB39B8849}" xr6:coauthVersionLast="47" xr6:coauthVersionMax="47" xr10:uidLastSave="{00000000-0000-0000-0000-000000000000}"/>
  <bookViews>
    <workbookView xWindow="-120" yWindow="-120" windowWidth="29040" windowHeight="15720" tabRatio="670" xr2:uid="{00000000-000D-0000-FFFF-FFFF00000000}"/>
  </bookViews>
  <sheets>
    <sheet name="截至第1季(單位)" sheetId="17" r:id="rId1"/>
    <sheet name="截至第1季(疫後)" sheetId="23" r:id="rId2"/>
    <sheet name="第2季(肺炎)" sheetId="20" state="hidden" r:id="rId3"/>
    <sheet name="第2季(疫後)" sheetId="21" state="hidden" r:id="rId4"/>
    <sheet name="統計" sheetId="19" state="hidden" r:id="rId5"/>
    <sheet name="工作表1" sheetId="18" state="hidden" r:id="rId6"/>
  </sheets>
  <externalReferences>
    <externalReference r:id="rId7"/>
  </externalReferences>
  <definedNames>
    <definedName name="_xlnm._FilterDatabase" localSheetId="2" hidden="1">'第2季(肺炎)'!$A$4:$K$17</definedName>
    <definedName name="_xlnm._FilterDatabase" localSheetId="3" hidden="1">'第2季(疫後)'!$A$4:$K$17</definedName>
    <definedName name="_xlnm._FilterDatabase" localSheetId="1" hidden="1">'截至第1季(疫後)'!$A$4:$K$43</definedName>
    <definedName name="_xlnm._FilterDatabase" localSheetId="0" hidden="1">'截至第1季(單位)'!$A$4:$K$15</definedName>
    <definedName name="A_G_A1">#N/A</definedName>
    <definedName name="CHEN" localSheetId="2">#REF!</definedName>
    <definedName name="CHEN" localSheetId="3">#REF!</definedName>
    <definedName name="CHEN" localSheetId="1">#REF!</definedName>
    <definedName name="CHEN" localSheetId="0">#REF!</definedName>
    <definedName name="CHEN">#REF!</definedName>
    <definedName name="jd" localSheetId="2">#REF!</definedName>
    <definedName name="jd" localSheetId="3">#REF!</definedName>
    <definedName name="jd" localSheetId="1">#REF!</definedName>
    <definedName name="jd" localSheetId="0">#REF!</definedName>
    <definedName name="jd">#REF!</definedName>
    <definedName name="ONE" localSheetId="2">#REF!</definedName>
    <definedName name="ONE" localSheetId="3">#REF!</definedName>
    <definedName name="ONE" localSheetId="1">#REF!</definedName>
    <definedName name="ONE" localSheetId="0">#REF!</definedName>
    <definedName name="ONE">#REF!</definedName>
    <definedName name="_xlnm.Print_Area" localSheetId="2">'第2季(肺炎)'!$A$1:$H$17</definedName>
    <definedName name="_xlnm.Print_Area" localSheetId="3">'第2季(疫後)'!$A$1:$H$17</definedName>
    <definedName name="_xlnm.Print_Area" localSheetId="0">'截至第1季(單位)'!$A$1:$H$17</definedName>
    <definedName name="_xlnm.Print_Titles" localSheetId="2">'第2季(肺炎)'!$1:$4</definedName>
    <definedName name="_xlnm.Print_Titles" localSheetId="3">'第2季(疫後)'!$1:$4</definedName>
    <definedName name="_xlnm.Print_Titles" localSheetId="1">'截至第1季(疫後)'!$1:$4</definedName>
    <definedName name="_xlnm.Print_Titles" localSheetId="0">'截至第1季(單位)'!$1:$4</definedName>
    <definedName name="T" localSheetId="2">#REF!</definedName>
    <definedName name="T" localSheetId="3">#REF!</definedName>
    <definedName name="T" localSheetId="1">#REF!</definedName>
    <definedName name="T" localSheetId="0">#REF!</definedName>
    <definedName name="T">#REF!</definedName>
    <definedName name="人_事_費_分_析_表" localSheetId="2">#REF!</definedName>
    <definedName name="人_事_費_分_析_表" localSheetId="3">#REF!</definedName>
    <definedName name="人_事_費_分_析_表" localSheetId="1">#REF!</definedName>
    <definedName name="人_事_費_分_析_表" localSheetId="0">#REF!</definedName>
    <definedName name="人_事_費_分_析_表">#REF!</definedName>
    <definedName name="公_用_珍_貴_動_產_、_不_動_產_目_錄_總_表" localSheetId="2">#REF!</definedName>
    <definedName name="公_用_珍_貴_動_產_、_不_動_產_目_錄_總_表" localSheetId="3">#REF!</definedName>
    <definedName name="公_用_珍_貴_動_產_、_不_動_產_目_錄_總_表" localSheetId="1">#REF!</definedName>
    <definedName name="公_用_珍_貴_動_產_、_不_動_產_目_錄_總_表" localSheetId="0">#REF!</definedName>
    <definedName name="公_用_珍_貴_動_產_、_不_動_產_目_錄_總_表">#REF!</definedName>
    <definedName name="公_用_財_產_目_錄_總___表" localSheetId="2">#REF!</definedName>
    <definedName name="公_用_財_產_目_錄_總___表" localSheetId="3">#REF!</definedName>
    <definedName name="公_用_財_產_目_錄_總___表" localSheetId="1">#REF!</definedName>
    <definedName name="公_用_財_產_目_錄_總___表" localSheetId="0">#REF!</definedName>
    <definedName name="公_用_財_產_目_錄_總___表">#REF!</definedName>
    <definedName name="文字1" localSheetId="2">#REF!</definedName>
    <definedName name="文字1" localSheetId="3">#REF!</definedName>
    <definedName name="文字1" localSheetId="1">#REF!</definedName>
    <definedName name="文字1" localSheetId="0">#REF!</definedName>
    <definedName name="文字1">#REF!</definedName>
    <definedName name="文字2" localSheetId="2">#REF!</definedName>
    <definedName name="文字2" localSheetId="3">#REF!</definedName>
    <definedName name="文字2" localSheetId="1">#REF!</definedName>
    <definedName name="文字2" localSheetId="0">#REF!</definedName>
    <definedName name="文字2">#REF!</definedName>
    <definedName name="以前年度歲入來源別轉入數決算表" localSheetId="2">#REF!</definedName>
    <definedName name="以前年度歲入來源別轉入數決算表" localSheetId="3">#REF!</definedName>
    <definedName name="以前年度歲入來源別轉入數決算表" localSheetId="1">#REF!</definedName>
    <definedName name="以前年度歲入來源別轉入數決算表" localSheetId="0">#REF!</definedName>
    <definedName name="以前年度歲入來源別轉入數決算表">#REF!</definedName>
    <definedName name="以前年度歲出政事別轉入數決算表" localSheetId="2">#REF!</definedName>
    <definedName name="以前年度歲出政事別轉入數決算表" localSheetId="3">#REF!</definedName>
    <definedName name="以前年度歲出政事別轉入數決算表" localSheetId="1">#REF!</definedName>
    <definedName name="以前年度歲出政事別轉入數決算表" localSheetId="0">#REF!</definedName>
    <definedName name="以前年度歲出政事別轉入數決算表">#REF!</definedName>
    <definedName name="以前年度歲出機關別轉入數決算表" localSheetId="2">#REF!</definedName>
    <definedName name="以前年度歲出機關別轉入數決算表" localSheetId="3">#REF!</definedName>
    <definedName name="以前年度歲出機關別轉入數決算表" localSheetId="1">#REF!</definedName>
    <definedName name="以前年度歲出機關別轉入數決算表" localSheetId="0">#REF!</definedName>
    <definedName name="以前年度歲出機關別轉入數決算表">#REF!</definedName>
    <definedName name="以前年度歲出轉入數國庫已撥及未撥款項明細表" localSheetId="2">#REF!</definedName>
    <definedName name="以前年度歲出轉入數國庫已撥及未撥款項明細表" localSheetId="3">#REF!</definedName>
    <definedName name="以前年度歲出轉入數國庫已撥及未撥款項明細表" localSheetId="1">#REF!</definedName>
    <definedName name="以前年度歲出轉入數國庫已撥及未撥款項明細表" localSheetId="0">#REF!</definedName>
    <definedName name="以前年度歲出轉入數國庫已撥及未撥款項明細表">#REF!</definedName>
    <definedName name="出國計畫執行情形報告表">[1]格式十一!$A$2</definedName>
    <definedName name="本年度經費預算國庫已撥及未撥款項明細表" localSheetId="2">#REF!</definedName>
    <definedName name="本年度經費預算國庫已撥及未撥款項明細表" localSheetId="3">#REF!</definedName>
    <definedName name="本年度經費預算國庫已撥及未撥款項明細表" localSheetId="1">#REF!</definedName>
    <definedName name="本年度經費預算國庫已撥及未撥款項明細表" localSheetId="0">#REF!</definedName>
    <definedName name="本年度經費預算國庫已撥及未撥款項明細表">#REF!</definedName>
    <definedName name="委託辦理計畫_事項_經費報告表" localSheetId="2">#REF!</definedName>
    <definedName name="委託辦理計畫_事項_經費報告表" localSheetId="3">#REF!</definedName>
    <definedName name="委託辦理計畫_事項_經費報告表" localSheetId="1">#REF!</definedName>
    <definedName name="委託辦理計畫_事項_經費報告表" localSheetId="0">#REF!</definedName>
    <definedName name="委託辦理計畫_事項_經費報告表">#REF!</definedName>
    <definedName name="退還以前年度納庫款明細表" localSheetId="2">#REF!</definedName>
    <definedName name="退還以前年度納庫款明細表" localSheetId="3">#REF!</definedName>
    <definedName name="退還以前年度納庫款明細表" localSheetId="1">#REF!</definedName>
    <definedName name="退還以前年度納庫款明細表" localSheetId="0">#REF!</definedName>
    <definedName name="退還以前年度納庫款明細表">#REF!</definedName>
    <definedName name="歲_入_來_源_別_決_算_表" localSheetId="2">#REF!</definedName>
    <definedName name="歲_入_來_源_別_決_算_表" localSheetId="3">#REF!</definedName>
    <definedName name="歲_入_來_源_別_決_算_表" localSheetId="1">#REF!</definedName>
    <definedName name="歲_入_來_源_別_決_算_表" localSheetId="0">#REF!</definedName>
    <definedName name="歲_入_來_源_別_決_算_表">#REF!</definedName>
    <definedName name="歲_出_政_事_別_決_算_表" localSheetId="2">#REF!</definedName>
    <definedName name="歲_出_政_事_別_決_算_表" localSheetId="3">#REF!</definedName>
    <definedName name="歲_出_政_事_別_決_算_表" localSheetId="1">#REF!</definedName>
    <definedName name="歲_出_政_事_別_決_算_表" localSheetId="0">#REF!</definedName>
    <definedName name="歲_出_政_事_別_決_算_表">#REF!</definedName>
    <definedName name="歲_出_機_關_別_決_算_表" localSheetId="2">#REF!</definedName>
    <definedName name="歲_出_機_關_別_決_算_表" localSheetId="3">#REF!</definedName>
    <definedName name="歲_出_機_關_別_決_算_表" localSheetId="1">#REF!</definedName>
    <definedName name="歲_出_機_關_別_決_算_表" localSheetId="0">#REF!</definedName>
    <definedName name="歲_出_機_關_別_決_算_表">#REF!</definedName>
    <definedName name="歲入經費明細表" localSheetId="2">#REF!</definedName>
    <definedName name="歲入經費明細表" localSheetId="3">#REF!</definedName>
    <definedName name="歲入經費明細表" localSheetId="1">#REF!</definedName>
    <definedName name="歲入經費明細表" localSheetId="0">#REF!</definedName>
    <definedName name="歲入經費明細表">#REF!</definedName>
    <definedName name="歲入類、經費類平衡表" localSheetId="2">#REF!</definedName>
    <definedName name="歲入類、經費類平衡表" localSheetId="3">#REF!</definedName>
    <definedName name="歲入類、經費類平衡表" localSheetId="1">#REF!</definedName>
    <definedName name="歲入類、經費類平衡表" localSheetId="0">#REF!</definedName>
    <definedName name="歲入類、經費類平衡表">#REF!</definedName>
    <definedName name="歲入類待納庫款明細表" localSheetId="2">#REF!</definedName>
    <definedName name="歲入類待納庫款明細表" localSheetId="3">#REF!</definedName>
    <definedName name="歲入類待納庫款明細表" localSheetId="1">#REF!</definedName>
    <definedName name="歲入類待納庫款明細表" localSheetId="0">#REF!</definedName>
    <definedName name="歲入類待納庫款明細表">#REF!</definedName>
    <definedName name="歲出用途別決算分析表" localSheetId="2">#REF!</definedName>
    <definedName name="歲出用途別決算分析表" localSheetId="3">#REF!</definedName>
    <definedName name="歲出用途別決算分析表" localSheetId="1">#REF!</definedName>
    <definedName name="歲出用途別決算分析表" localSheetId="0">#REF!</definedName>
    <definedName name="歲出用途別決算分析表">#REF!</definedName>
    <definedName name="歲出用途別決算綜計表" localSheetId="2">#REF!</definedName>
    <definedName name="歲出用途別決算綜計表" localSheetId="3">#REF!</definedName>
    <definedName name="歲出用途別決算綜計表" localSheetId="1">#REF!</definedName>
    <definedName name="歲出用途別決算綜計表" localSheetId="0">#REF!</definedName>
    <definedName name="歲出用途別決算綜計表">#REF!</definedName>
    <definedName name="歲出按職能及經濟性綜合分類表" localSheetId="2">#REF!</definedName>
    <definedName name="歲出按職能及經濟性綜合分類表" localSheetId="3">#REF!</definedName>
    <definedName name="歲出按職能及經濟性綜合分類表" localSheetId="1">#REF!</definedName>
    <definedName name="歲出按職能及經濟性綜合分類表" localSheetId="0">#REF!</definedName>
    <definedName name="歲出按職能及經濟性綜合分類表">#REF!</definedName>
    <definedName name="經費類經費賸餘明細表" localSheetId="2">#REF!</definedName>
    <definedName name="經費類經費賸餘明細表" localSheetId="3">#REF!</definedName>
    <definedName name="經費類經費賸餘明細表" localSheetId="1">#REF!</definedName>
    <definedName name="經費類經費賸餘明細表" localSheetId="0">#REF!</definedName>
    <definedName name="經費類經費賸餘明細表">#REF!</definedName>
    <definedName name="增購及汰換車輛明細表" localSheetId="2">#REF!</definedName>
    <definedName name="增購及汰換車輛明細表" localSheetId="3">#REF!</definedName>
    <definedName name="增購及汰換車輛明細表" localSheetId="1">#REF!</definedName>
    <definedName name="增購及汰換車輛明細表" localSheetId="0">#REF!</definedName>
    <definedName name="增購及汰換車輛明細表">#REF!</definedName>
    <definedName name="機關名稱_對各部門捐助成立財團法人之效益評估表" localSheetId="2">#REF!</definedName>
    <definedName name="機關名稱_對各部門捐助成立財團法人之效益評估表" localSheetId="3">#REF!</definedName>
    <definedName name="機關名稱_對各部門捐助成立財團法人之效益評估表" localSheetId="1">#REF!</definedName>
    <definedName name="機關名稱_對各部門捐助成立財團法人之效益評估表" localSheetId="0">#REF!</definedName>
    <definedName name="機關名稱_對各部門捐助成立財團法人之效益評估表">#REF!</definedName>
    <definedName name="機關名稱_對直接投資、所屬各部門轉投資及共同投資之效益評估表" localSheetId="2">#REF!</definedName>
    <definedName name="機關名稱_對直接投資、所屬各部門轉投資及共同投資之效益評估表" localSheetId="3">#REF!</definedName>
    <definedName name="機關名稱_對直接投資、所屬各部門轉投資及共同投資之效益評估表" localSheetId="1">#REF!</definedName>
    <definedName name="機關名稱_對直接投資、所屬各部門轉投資及共同投資之效益評估表" localSheetId="0">#REF!</definedName>
    <definedName name="機關名稱_對直接投資、所屬各部門轉投資及共同投資之效益評估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3" l="1"/>
  <c r="A8" i="23"/>
  <c r="A9" i="23"/>
  <c r="A10" i="23"/>
  <c r="A11" i="23"/>
  <c r="A12" i="23"/>
  <c r="A13" i="23"/>
  <c r="A14" i="23"/>
  <c r="A15" i="23"/>
  <c r="A16" i="23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6" i="23"/>
  <c r="G44" i="23" l="1"/>
  <c r="G16" i="17" l="1"/>
  <c r="G16" i="21" l="1"/>
  <c r="A15" i="21"/>
  <c r="A14" i="21"/>
  <c r="A13" i="21"/>
  <c r="A12" i="21"/>
  <c r="A11" i="21"/>
  <c r="A10" i="21"/>
  <c r="A9" i="21"/>
  <c r="A8" i="21"/>
  <c r="A7" i="21"/>
  <c r="A6" i="21"/>
  <c r="D4" i="19" l="1"/>
  <c r="B4" i="19"/>
  <c r="B6" i="19" l="1"/>
  <c r="A5" i="18"/>
  <c r="A8" i="18"/>
  <c r="G16" i="20" l="1"/>
  <c r="A15" i="20"/>
  <c r="A14" i="20"/>
  <c r="A13" i="20"/>
  <c r="A12" i="20"/>
  <c r="A11" i="20"/>
  <c r="A10" i="20"/>
  <c r="A9" i="20"/>
  <c r="A8" i="20"/>
  <c r="A7" i="20"/>
  <c r="A6" i="20"/>
  <c r="B3" i="19" l="1"/>
  <c r="B5" i="18" l="1"/>
  <c r="D7" i="19" l="1"/>
  <c r="D8" i="19" s="1"/>
  <c r="C4" i="19" l="1"/>
  <c r="E4" i="19" l="1"/>
  <c r="E6" i="19" l="1"/>
  <c r="B5" i="19"/>
  <c r="E5" i="19" l="1"/>
  <c r="B7" i="19"/>
  <c r="C3" i="19"/>
  <c r="C7" i="19" s="1"/>
  <c r="E3" i="19" l="1"/>
  <c r="B8" i="18"/>
  <c r="E7" i="19" l="1"/>
  <c r="B8" i="19"/>
  <c r="C8" i="19"/>
</calcChain>
</file>

<file path=xl/sharedStrings.xml><?xml version="1.0" encoding="utf-8"?>
<sst xmlns="http://schemas.openxmlformats.org/spreadsheetml/2006/main" count="254" uniqueCount="86">
  <si>
    <t>單位:  元</t>
  </si>
  <si>
    <t>項次</t>
  </si>
  <si>
    <t>補(捐)助機關</t>
  </si>
  <si>
    <t>受補(捐)助對象</t>
  </si>
  <si>
    <t xml:space="preserve">補(捐)助事項或用途   </t>
  </si>
  <si>
    <t>核准日期</t>
  </si>
  <si>
    <t>備註</t>
  </si>
  <si>
    <t>經濟部技術處</t>
    <phoneticPr fontId="6" type="noConversion"/>
  </si>
  <si>
    <t>補(捐)助金額
(含累積金額)</t>
    <phoneticPr fontId="6" type="noConversion"/>
  </si>
  <si>
    <t>受補(捐)助對象所歸屬之直轄市或縣（市）</t>
    <phoneticPr fontId="6" type="noConversion"/>
  </si>
  <si>
    <t>一、公務預算</t>
    <phoneticPr fontId="6" type="noConversion"/>
  </si>
  <si>
    <t>公務預算 合計</t>
    <phoneticPr fontId="6" type="noConversion"/>
  </si>
  <si>
    <t>三、嚴重特殊傳染性肺炎防治及紓困振興特別預算</t>
    <phoneticPr fontId="6" type="noConversion"/>
  </si>
  <si>
    <t>備註：「核准日期」及「補(捐)助金額(含累積金額)」係指補(捐)助案件之核定日期及核定金額。</t>
    <phoneticPr fontId="6" type="noConversion"/>
  </si>
  <si>
    <t>經濟部對縣市政府、民間團體及個人補(捐)助經費彙總表
111年度截至第2季止</t>
    <phoneticPr fontId="6" type="noConversion"/>
  </si>
  <si>
    <t>合計</t>
    <phoneticPr fontId="6" type="noConversion"/>
  </si>
  <si>
    <t>經濟部商業司</t>
    <phoneticPr fontId="6" type="noConversion"/>
  </si>
  <si>
    <t>經濟部國營會</t>
    <phoneticPr fontId="6" type="noConversion"/>
  </si>
  <si>
    <t>補捐助機關</t>
    <phoneticPr fontId="6" type="noConversion"/>
  </si>
  <si>
    <t>公務預算</t>
    <phoneticPr fontId="6" type="noConversion"/>
  </si>
  <si>
    <t>前瞻特別預算</t>
    <phoneticPr fontId="6" type="noConversion"/>
  </si>
  <si>
    <t>紓困特別預算</t>
    <phoneticPr fontId="6" type="noConversion"/>
  </si>
  <si>
    <t>經濟部投資業務處</t>
    <phoneticPr fontId="6" type="noConversion"/>
  </si>
  <si>
    <t>嚴重特殊傳染性肺炎防治及紓困振興特別預算 合計</t>
    <phoneticPr fontId="6" type="noConversion"/>
  </si>
  <si>
    <t>經濟部對縣市政府、民間團體及個人補(捐)助經費彙總表
112年度截至第2季止</t>
    <phoneticPr fontId="6" type="noConversion"/>
  </si>
  <si>
    <t>四、疫後強化經濟與社會韌性及全民共享經濟成果特別預算</t>
    <phoneticPr fontId="6" type="noConversion"/>
  </si>
  <si>
    <t>疫後強化經濟與社會韌性及全民共享經濟成果特別預算 合計</t>
    <phoneticPr fontId="6" type="noConversion"/>
  </si>
  <si>
    <t>經濟部商業發展署對縣市政府、民間團體及個人補(捐)助經費彙總表
114年度截至第1季止</t>
    <phoneticPr fontId="6" type="noConversion"/>
  </si>
  <si>
    <t>二、疫後強化經濟與社會韌性及全民共享經濟成果特別預算</t>
    <phoneticPr fontId="6" type="noConversion"/>
  </si>
  <si>
    <t>經濟部
商業發展署</t>
    <phoneticPr fontId="6" type="noConversion"/>
  </si>
  <si>
    <t>高雄市</t>
  </si>
  <si>
    <t>南投縣</t>
  </si>
  <si>
    <t>臺南市</t>
  </si>
  <si>
    <t>臺中市</t>
  </si>
  <si>
    <t>臺北市</t>
  </si>
  <si>
    <t>連江縣</t>
  </si>
  <si>
    <t>新北市</t>
  </si>
  <si>
    <t>桃園市</t>
  </si>
  <si>
    <t>雲林縣</t>
  </si>
  <si>
    <t>新竹市</t>
  </si>
  <si>
    <t>彰化縣</t>
  </si>
  <si>
    <t>宜蘭縣</t>
  </si>
  <si>
    <t>長景水產有限公司</t>
    <phoneticPr fontId="34" type="noConversion"/>
  </si>
  <si>
    <t>暮盆實業股份有限公司</t>
  </si>
  <si>
    <t>山城很牛有限公司</t>
  </si>
  <si>
    <t>翰林國際企業股份有限公司</t>
  </si>
  <si>
    <t>米樂找餐店</t>
  </si>
  <si>
    <t>客居承都有限公司</t>
  </si>
  <si>
    <t>良茶國際有限公司</t>
  </si>
  <si>
    <t>唐閣企業股份有限公司</t>
  </si>
  <si>
    <t>麗陽股份有限公司</t>
  </si>
  <si>
    <t>神菇有限公司</t>
  </si>
  <si>
    <t>品玥風股份有限公司</t>
  </si>
  <si>
    <t>卷卷有限公司</t>
  </si>
  <si>
    <t>中台太陽堂食品有限公司</t>
  </si>
  <si>
    <t>鳳成藝品開發社</t>
  </si>
  <si>
    <t>吃七碗滿月油飯</t>
  </si>
  <si>
    <t>力宇教育事業股份有限公司</t>
  </si>
  <si>
    <t>早自己朝食製作有限公司</t>
  </si>
  <si>
    <t>君悅餐飲管理顧問有限公司</t>
  </si>
  <si>
    <t>岳佳有限公司</t>
  </si>
  <si>
    <t>活潑餐飲行銷有限公司</t>
  </si>
  <si>
    <t>首侖創意有限公司</t>
  </si>
  <si>
    <t>湯記口味肉鬆老店</t>
  </si>
  <si>
    <t>溫美玉數位學習科技有限公司</t>
  </si>
  <si>
    <t>夢珈餐飲股份有限公司</t>
  </si>
  <si>
    <t>榮玉食品有限公司</t>
  </si>
  <si>
    <t>躺著喝股份有限公司</t>
  </si>
  <si>
    <t>鮮自然企業有限公司</t>
  </si>
  <si>
    <t>豐富餐飲股份有限公司</t>
  </si>
  <si>
    <t>馥得力有限公司</t>
  </si>
  <si>
    <t>寶御食品有限公司</t>
  </si>
  <si>
    <t>萬福王國際開發有限公司</t>
  </si>
  <si>
    <t>櫻花日本料理店</t>
  </si>
  <si>
    <t>喜洋洋食品股份有限公司</t>
  </si>
  <si>
    <t>舒活晨食館</t>
  </si>
  <si>
    <t>寶泰有限公司</t>
  </si>
  <si>
    <t>京典奇特有限公司</t>
  </si>
  <si>
    <t>世優有限公司</t>
  </si>
  <si>
    <t>遠築國際室內裝修有限公司</t>
  </si>
  <si>
    <t>114.01.15</t>
  </si>
  <si>
    <t>114.03.05</t>
  </si>
  <si>
    <t>114.03.14</t>
  </si>
  <si>
    <t>114.03.28</t>
  </si>
  <si>
    <r>
      <rPr>
        <sz val="14"/>
        <rFont val="標楷體"/>
        <family val="4"/>
        <charset val="136"/>
      </rPr>
      <t>商業服務業智慧減碳補助計畫</t>
    </r>
  </si>
  <si>
    <t>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</si>
</sst>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;[Red]#,##0"/>
    <numFmt numFmtId="177" formatCode="_-* #,##0_-;\-* #,##0_-;_-* &quot;-&quot;??_-;_-@_-"/>
    <numFmt numFmtId="178" formatCode="#,##0_ ;[Red]\-#,##0\ "/>
    <numFmt numFmtId="179" formatCode="#,##0_ "/>
    <numFmt numFmtId="180" formatCode="[$-F800]dddd\,\ mmmm\ dd\,\ yyyy"/>
  </numFmts>
  <fonts count="37" x14ac:knownFonts="1">
    <font>
      <sz val="12"/>
      <color indexed="8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0"/>
      <name val="Arial"/>
      <family val="2"/>
    </font>
    <font>
      <sz val="12"/>
      <color theme="1"/>
      <name val="新細明體"/>
      <family val="1"/>
      <charset val="136"/>
    </font>
    <font>
      <b/>
      <sz val="16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b/>
      <sz val="16"/>
      <name val="新細明體"/>
      <family val="1"/>
      <charset val="136"/>
    </font>
    <font>
      <sz val="14"/>
      <color theme="1" tint="4.9989318521683403E-2"/>
      <name val="新細明體"/>
      <family val="1"/>
      <charset val="136"/>
    </font>
    <font>
      <sz val="22"/>
      <color theme="1"/>
      <name val="新細明體"/>
      <family val="2"/>
      <charset val="136"/>
      <scheme val="minor"/>
    </font>
    <font>
      <b/>
      <sz val="22"/>
      <color theme="1"/>
      <name val="新細明體"/>
      <family val="1"/>
      <charset val="136"/>
      <scheme val="minor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indexed="8"/>
      <name val="新細明體"/>
      <family val="1"/>
      <charset val="136"/>
    </font>
    <font>
      <sz val="14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9"/>
      <name val="新細明體"/>
      <family val="3"/>
      <charset val="136"/>
      <scheme val="minor"/>
    </font>
    <font>
      <b/>
      <sz val="14"/>
      <name val="新細明體"/>
      <family val="1"/>
      <charset val="136"/>
    </font>
    <font>
      <sz val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43" fontId="7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8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10" fillId="0" borderId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43" fontId="10" fillId="0" borderId="0" applyFill="0" applyBorder="0" applyAlignment="0" applyProtection="0"/>
    <xf numFmtId="43" fontId="22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76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right" vertical="center"/>
    </xf>
    <xf numFmtId="176" fontId="13" fillId="0" borderId="1" xfId="0" applyNumberFormat="1" applyFont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7" fontId="14" fillId="0" borderId="1" xfId="5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7" fillId="0" borderId="0" xfId="7" applyFont="1">
      <alignment vertical="center"/>
    </xf>
    <xf numFmtId="177" fontId="17" fillId="0" borderId="0" xfId="8" applyNumberFormat="1" applyFont="1">
      <alignment vertical="center"/>
    </xf>
    <xf numFmtId="0" fontId="4" fillId="0" borderId="0" xfId="7">
      <alignment vertical="center"/>
    </xf>
    <xf numFmtId="177" fontId="18" fillId="0" borderId="0" xfId="8" applyNumberFormat="1" applyFont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20" fillId="0" borderId="1" xfId="0" applyFont="1" applyBorder="1" applyAlignment="1">
      <alignment horizontal="center" vertical="center"/>
    </xf>
    <xf numFmtId="17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179" fontId="20" fillId="0" borderId="1" xfId="0" applyNumberFormat="1" applyFont="1" applyBorder="1">
      <alignment vertical="center"/>
    </xf>
    <xf numFmtId="0" fontId="19" fillId="0" borderId="0" xfId="0" applyFont="1" applyAlignment="1">
      <alignment horizontal="center" vertical="center"/>
    </xf>
    <xf numFmtId="179" fontId="19" fillId="0" borderId="0" xfId="0" applyNumberFormat="1" applyFont="1" applyAlignment="1">
      <alignment horizontal="center" vertical="center"/>
    </xf>
    <xf numFmtId="179" fontId="21" fillId="0" borderId="1" xfId="0" applyNumberFormat="1" applyFont="1" applyBorder="1">
      <alignment vertical="center"/>
    </xf>
    <xf numFmtId="177" fontId="11" fillId="0" borderId="0" xfId="9" applyNumberFormat="1" applyFont="1" applyFill="1" applyAlignment="1">
      <alignment horizontal="center" vertical="center"/>
    </xf>
    <xf numFmtId="180" fontId="11" fillId="0" borderId="0" xfId="0" applyNumberFormat="1" applyFont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176" fontId="16" fillId="2" borderId="0" xfId="0" applyNumberFormat="1" applyFont="1" applyFill="1" applyAlignment="1">
      <alignment horizontal="center" vertical="center"/>
    </xf>
    <xf numFmtId="0" fontId="16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176" fontId="26" fillId="0" borderId="0" xfId="0" applyNumberFormat="1" applyFont="1" applyAlignment="1">
      <alignment horizontal="center" vertical="center"/>
    </xf>
    <xf numFmtId="176" fontId="26" fillId="0" borderId="0" xfId="0" applyNumberFormat="1" applyFont="1" applyAlignment="1">
      <alignment horizontal="right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76" fontId="27" fillId="0" borderId="1" xfId="0" applyNumberFormat="1" applyFont="1" applyBorder="1" applyAlignment="1">
      <alignment horizontal="center" vertical="center" wrapText="1"/>
    </xf>
    <xf numFmtId="180" fontId="26" fillId="0" borderId="0" xfId="0" applyNumberFormat="1" applyFont="1" applyAlignment="1">
      <alignment horizontal="center" vertical="center" wrapText="1"/>
    </xf>
    <xf numFmtId="177" fontId="26" fillId="0" borderId="0" xfId="9" applyNumberFormat="1" applyFont="1" applyFill="1" applyAlignment="1">
      <alignment horizontal="center" vertical="center"/>
    </xf>
    <xf numFmtId="180" fontId="27" fillId="0" borderId="1" xfId="0" applyNumberFormat="1" applyFont="1" applyBorder="1" applyAlignment="1">
      <alignment horizontal="center" vertical="center"/>
    </xf>
    <xf numFmtId="177" fontId="27" fillId="0" borderId="1" xfId="9" applyNumberFormat="1" applyFont="1" applyFill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23" fillId="2" borderId="1" xfId="0" applyNumberFormat="1" applyFont="1" applyFill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179" fontId="30" fillId="2" borderId="1" xfId="5" applyNumberFormat="1" applyFont="1" applyFill="1" applyBorder="1" applyAlignment="1">
      <alignment horizontal="right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177" fontId="30" fillId="2" borderId="1" xfId="34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 wrapText="1"/>
    </xf>
    <xf numFmtId="0" fontId="28" fillId="4" borderId="1" xfId="0" applyFont="1" applyFill="1" applyBorder="1" applyAlignment="1">
      <alignment horizontal="left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 vertical="center" wrapText="1"/>
    </xf>
    <xf numFmtId="177" fontId="33" fillId="0" borderId="1" xfId="5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left" vertical="center"/>
    </xf>
    <xf numFmtId="0" fontId="36" fillId="2" borderId="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80" fontId="24" fillId="0" borderId="0" xfId="0" applyNumberFormat="1" applyFont="1" applyAlignment="1">
      <alignment horizontal="center" vertical="center" wrapText="1"/>
    </xf>
    <xf numFmtId="177" fontId="24" fillId="0" borderId="0" xfId="9" applyNumberFormat="1" applyFont="1" applyFill="1" applyAlignment="1">
      <alignment horizontal="center" vertical="center" wrapText="1"/>
    </xf>
    <xf numFmtId="0" fontId="25" fillId="0" borderId="6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</cellXfs>
  <cellStyles count="42">
    <cellStyle name="一般" xfId="0" builtinId="0"/>
    <cellStyle name="一般 2" xfId="2" xr:uid="{00000000-0005-0000-0000-000001000000}"/>
    <cellStyle name="一般 2 2" xfId="3" xr:uid="{00000000-0005-0000-0000-000002000000}"/>
    <cellStyle name="一般 3" xfId="7" xr:uid="{00000000-0005-0000-0000-000003000000}"/>
    <cellStyle name="一般 3 2" xfId="13" xr:uid="{06019659-48E0-48E3-9C8C-4868E97D7C69}"/>
    <cellStyle name="一般 3 2 2" xfId="24" xr:uid="{9425B9BE-0BC9-4093-80D4-B7A2544696B0}"/>
    <cellStyle name="一般 3 2 3" xfId="35" xr:uid="{794C2C9E-0801-4470-9E46-4CFAE9C20BD4}"/>
    <cellStyle name="一般 3 3" xfId="18" xr:uid="{3AA74D84-EE9C-4697-8080-D9FEF0F52E5F}"/>
    <cellStyle name="一般 3 4" xfId="29" xr:uid="{051938BB-81B4-47F1-A545-0BB8C1BE4233}"/>
    <cellStyle name="一般 4" xfId="6" xr:uid="{00000000-0005-0000-0000-000004000000}"/>
    <cellStyle name="一般 7" xfId="37" xr:uid="{82EAD072-F056-42C4-B3ED-D2405D4D3B9D}"/>
    <cellStyle name="千分位" xfId="9" builtinId="3"/>
    <cellStyle name="千分位 2" xfId="5" xr:uid="{00000000-0005-0000-0000-000006000000}"/>
    <cellStyle name="千分位 2 2" xfId="12" xr:uid="{D687235D-B537-4A19-9641-805244661A4F}"/>
    <cellStyle name="千分位 2 2 2" xfId="23" xr:uid="{CB4C5BC6-DDB5-4C51-964A-892A070F524F}"/>
    <cellStyle name="千分位 2 2 2 2" xfId="38" xr:uid="{52BC37DD-4956-4D8B-9395-E1D30EECD382}"/>
    <cellStyle name="千分位 2 2 2 2 2 2" xfId="40" xr:uid="{BA05758F-FF68-48FF-985E-A7240F4D3638}"/>
    <cellStyle name="千分位 2 2 3" xfId="34" xr:uid="{E2A3BBF1-0B9E-40A8-A01F-4FB775C29F3E}"/>
    <cellStyle name="千分位 2 3" xfId="17" xr:uid="{6BD3AFC5-A21C-4983-BBA8-8118148B66AE}"/>
    <cellStyle name="千分位 2 4" xfId="1" xr:uid="{00000000-0005-0000-0000-000007000000}"/>
    <cellStyle name="千分位 2 4 2" xfId="10" xr:uid="{7056BF39-55E9-4FFE-85A4-783ED55F0913}"/>
    <cellStyle name="千分位 2 4 2 2" xfId="21" xr:uid="{D4B1CAAC-27D3-42BF-A57B-4B02FA5AAA29}"/>
    <cellStyle name="千分位 2 4 2 3" xfId="32" xr:uid="{3A7930B7-2A5B-448D-940C-2F3C864EFC24}"/>
    <cellStyle name="千分位 2 4 3" xfId="15" xr:uid="{8D951C71-84CF-40CD-A89A-695A5065BE2C}"/>
    <cellStyle name="千分位 2 4 4" xfId="26" xr:uid="{FE7133EA-BA86-4303-93B8-02626AC83B15}"/>
    <cellStyle name="千分位 2 5" xfId="28" xr:uid="{9D6E1783-E848-47F2-A57C-2C5A377E81FC}"/>
    <cellStyle name="千分位 3" xfId="8" xr:uid="{00000000-0005-0000-0000-000008000000}"/>
    <cellStyle name="千分位 3 2" xfId="14" xr:uid="{318849C0-30CC-4EEB-95AB-E1E2B912662D}"/>
    <cellStyle name="千分位 3 2 2" xfId="25" xr:uid="{070C6F1C-F55D-4C7E-8905-E5C90D1DF924}"/>
    <cellStyle name="千分位 3 2 3" xfId="36" xr:uid="{3BBA28AC-A7E7-4039-98B6-4F719E8CC115}"/>
    <cellStyle name="千分位 3 3" xfId="19" xr:uid="{8D4A77C9-FF69-4089-B182-5F33AC726CE7}"/>
    <cellStyle name="千分位 3 4" xfId="30" xr:uid="{ED59122C-658D-44B3-8D4E-D7AF7D54BDD2}"/>
    <cellStyle name="千分位 4" xfId="20" xr:uid="{7610C7E7-D9AC-485A-A9D1-E37FDF55401D}"/>
    <cellStyle name="千分位 4 2" xfId="39" xr:uid="{82810197-4D27-45F7-9ADB-6D6C56005FAD}"/>
    <cellStyle name="千分位 4 2 2 2" xfId="41" xr:uid="{7DE26433-A4F8-493E-966E-531C20238BBE}"/>
    <cellStyle name="千分位 5" xfId="31" xr:uid="{43F34533-428C-4004-8122-2E5D5A40D3DE}"/>
    <cellStyle name="貨幣 2" xfId="4" xr:uid="{00000000-0005-0000-0000-000009000000}"/>
    <cellStyle name="貨幣 2 2" xfId="11" xr:uid="{6D562B60-7A74-44E5-8737-5542050BCE56}"/>
    <cellStyle name="貨幣 2 2 2" xfId="22" xr:uid="{419F0ED5-00D6-4697-BF3B-17985801231D}"/>
    <cellStyle name="貨幣 2 2 3" xfId="33" xr:uid="{D1AFBFE3-4423-4FD5-9A1F-26D0551545A1}"/>
    <cellStyle name="貨幣 2 3" xfId="16" xr:uid="{134A55C7-6232-4046-9BB2-905E6D89ACBA}"/>
    <cellStyle name="貨幣 2 4" xfId="27" xr:uid="{5BD9D930-3437-41DF-8F92-2EB51B7A58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d-file\&#20849;&#29992;&#21312;\WINDOWS\Temporary%20Internet%20Files\Content.IE5\KLUFW9QB\93&#27770;-&#20986;&#222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格式十一"/>
    </sheetNames>
    <sheetDataSet>
      <sheetData sheetId="0">
        <row r="2">
          <cell r="A2" t="str">
            <v>出國計畫執行情形報告表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tabColor rgb="FFFFC000"/>
  </sheetPr>
  <dimension ref="A1:K17"/>
  <sheetViews>
    <sheetView tabSelected="1" zoomScale="80" zoomScaleNormal="80" zoomScaleSheetLayoutView="70" workbookViewId="0">
      <pane ySplit="4" topLeftCell="A5" activePane="bottomLeft" state="frozen"/>
      <selection activeCell="G17" sqref="G17"/>
      <selection pane="bottomLeft" activeCell="E9" sqref="E9"/>
    </sheetView>
  </sheetViews>
  <sheetFormatPr defaultColWidth="8.5" defaultRowHeight="16.5" x14ac:dyDescent="0.25"/>
  <cols>
    <col min="1" max="1" width="6.625" style="10" customWidth="1"/>
    <col min="2" max="2" width="21.875" style="17" customWidth="1"/>
    <col min="3" max="3" width="17.375" style="10" customWidth="1"/>
    <col min="4" max="4" width="19.875" style="11" customWidth="1"/>
    <col min="5" max="5" width="37.375" style="11" customWidth="1"/>
    <col min="6" max="6" width="13.5" style="41" customWidth="1"/>
    <col min="7" max="7" width="22.75" style="40" customWidth="1"/>
    <col min="8" max="8" width="12" style="21" customWidth="1"/>
    <col min="9" max="9" width="22.125" style="10" hidden="1" customWidth="1"/>
    <col min="10" max="10" width="4.375" style="10" hidden="1" customWidth="1"/>
    <col min="11" max="11" width="11.875" style="14" bestFit="1" customWidth="1"/>
    <col min="12" max="16384" width="8.5" style="14"/>
  </cols>
  <sheetData>
    <row r="1" spans="1:11" ht="19.5" x14ac:dyDescent="0.25">
      <c r="H1" s="13"/>
    </row>
    <row r="2" spans="1:11" ht="52.15" customHeight="1" x14ac:dyDescent="0.25">
      <c r="A2" s="87" t="s">
        <v>27</v>
      </c>
      <c r="B2" s="87"/>
      <c r="C2" s="87"/>
      <c r="D2" s="87"/>
      <c r="E2" s="87"/>
      <c r="F2" s="88"/>
      <c r="G2" s="89"/>
      <c r="H2" s="87"/>
      <c r="I2" s="17"/>
      <c r="J2" s="15"/>
      <c r="K2" s="15"/>
    </row>
    <row r="3" spans="1:11" ht="21" x14ac:dyDescent="0.25">
      <c r="A3" s="47"/>
      <c r="B3" s="47"/>
      <c r="C3" s="48"/>
      <c r="D3" s="49"/>
      <c r="E3" s="49"/>
      <c r="F3" s="56"/>
      <c r="G3" s="57"/>
      <c r="H3" s="52" t="s">
        <v>0</v>
      </c>
      <c r="I3" s="17"/>
      <c r="J3" s="15"/>
      <c r="K3" s="15"/>
    </row>
    <row r="4" spans="1:11" s="5" customFormat="1" ht="78" x14ac:dyDescent="0.25">
      <c r="A4" s="53" t="s">
        <v>1</v>
      </c>
      <c r="B4" s="54" t="s">
        <v>2</v>
      </c>
      <c r="C4" s="54" t="s">
        <v>9</v>
      </c>
      <c r="D4" s="54" t="s">
        <v>3</v>
      </c>
      <c r="E4" s="54" t="s">
        <v>4</v>
      </c>
      <c r="F4" s="58" t="s">
        <v>5</v>
      </c>
      <c r="G4" s="59" t="s">
        <v>8</v>
      </c>
      <c r="H4" s="53" t="s">
        <v>6</v>
      </c>
      <c r="I4" s="4"/>
      <c r="J4" s="4"/>
    </row>
    <row r="5" spans="1:11" s="5" customFormat="1" ht="30" customHeight="1" x14ac:dyDescent="0.25">
      <c r="A5" s="90" t="s">
        <v>10</v>
      </c>
      <c r="B5" s="91"/>
      <c r="C5" s="91"/>
      <c r="D5" s="91"/>
      <c r="E5" s="91"/>
      <c r="F5" s="91"/>
      <c r="G5" s="91"/>
      <c r="H5" s="92"/>
      <c r="I5" s="4"/>
      <c r="J5" s="4"/>
    </row>
    <row r="6" spans="1:11" s="45" customFormat="1" ht="45" customHeight="1" x14ac:dyDescent="0.25">
      <c r="A6" s="70"/>
      <c r="B6" s="61" t="s">
        <v>85</v>
      </c>
      <c r="C6" s="60"/>
      <c r="D6" s="64"/>
      <c r="E6" s="63"/>
      <c r="F6" s="68"/>
      <c r="G6" s="69"/>
      <c r="H6" s="62"/>
      <c r="I6" s="43"/>
      <c r="J6" s="44"/>
    </row>
    <row r="7" spans="1:11" s="45" customFormat="1" ht="61.15" customHeight="1" x14ac:dyDescent="0.25">
      <c r="A7" s="70"/>
      <c r="B7" s="61"/>
      <c r="C7" s="73"/>
      <c r="D7" s="74"/>
      <c r="E7" s="74"/>
      <c r="F7" s="75"/>
      <c r="G7" s="69"/>
      <c r="H7" s="42"/>
      <c r="I7" s="43"/>
      <c r="J7" s="43"/>
    </row>
    <row r="8" spans="1:11" s="45" customFormat="1" ht="45" customHeight="1" x14ac:dyDescent="0.25">
      <c r="A8" s="70"/>
      <c r="B8" s="61"/>
      <c r="C8" s="73"/>
      <c r="D8" s="74"/>
      <c r="E8" s="74"/>
      <c r="F8" s="68"/>
      <c r="G8" s="69"/>
      <c r="H8" s="42"/>
      <c r="I8" s="43"/>
      <c r="J8" s="44"/>
    </row>
    <row r="9" spans="1:11" s="45" customFormat="1" ht="45" customHeight="1" x14ac:dyDescent="0.25">
      <c r="A9" s="70"/>
      <c r="B9" s="67"/>
      <c r="C9" s="76"/>
      <c r="D9" s="77"/>
      <c r="E9" s="77"/>
      <c r="F9" s="68"/>
      <c r="G9" s="69"/>
      <c r="H9" s="42"/>
      <c r="I9" s="43"/>
      <c r="J9" s="43"/>
    </row>
    <row r="10" spans="1:11" s="45" customFormat="1" ht="45" customHeight="1" x14ac:dyDescent="0.25">
      <c r="A10" s="70"/>
      <c r="B10" s="67"/>
      <c r="C10" s="76"/>
      <c r="D10" s="77"/>
      <c r="E10" s="77"/>
      <c r="F10" s="68"/>
      <c r="G10" s="69"/>
      <c r="H10" s="42"/>
      <c r="I10" s="43"/>
      <c r="J10" s="43"/>
    </row>
    <row r="11" spans="1:11" s="45" customFormat="1" ht="45" customHeight="1" x14ac:dyDescent="0.25">
      <c r="A11" s="70"/>
      <c r="B11" s="67"/>
      <c r="C11" s="76"/>
      <c r="D11" s="77"/>
      <c r="E11" s="77"/>
      <c r="F11" s="68"/>
      <c r="G11" s="69"/>
      <c r="H11" s="42"/>
      <c r="I11" s="43"/>
      <c r="J11" s="43"/>
    </row>
    <row r="12" spans="1:11" s="45" customFormat="1" ht="86.45" customHeight="1" x14ac:dyDescent="0.25">
      <c r="A12" s="70"/>
      <c r="B12" s="67"/>
      <c r="C12" s="67"/>
      <c r="D12" s="77"/>
      <c r="E12" s="77"/>
      <c r="F12" s="68"/>
      <c r="G12" s="69"/>
      <c r="H12" s="42"/>
      <c r="I12" s="43"/>
      <c r="J12" s="43"/>
    </row>
    <row r="13" spans="1:11" s="45" customFormat="1" ht="52.9" customHeight="1" x14ac:dyDescent="0.25">
      <c r="A13" s="70"/>
      <c r="B13" s="61"/>
      <c r="C13" s="61"/>
      <c r="D13" s="78"/>
      <c r="E13" s="78"/>
      <c r="F13" s="68"/>
      <c r="G13" s="69"/>
      <c r="H13" s="42"/>
      <c r="I13" s="43"/>
      <c r="J13" s="43"/>
    </row>
    <row r="14" spans="1:11" s="45" customFormat="1" ht="45" customHeight="1" x14ac:dyDescent="0.25">
      <c r="A14" s="70"/>
      <c r="B14" s="61"/>
      <c r="C14" s="79"/>
      <c r="D14" s="78"/>
      <c r="E14" s="78"/>
      <c r="F14" s="68"/>
      <c r="G14" s="69"/>
      <c r="H14" s="42"/>
      <c r="I14" s="43"/>
      <c r="J14" s="44"/>
    </row>
    <row r="15" spans="1:11" s="45" customFormat="1" ht="45" customHeight="1" x14ac:dyDescent="0.25">
      <c r="A15" s="70"/>
      <c r="B15" s="61"/>
      <c r="C15" s="79"/>
      <c r="D15" s="78"/>
      <c r="E15" s="80"/>
      <c r="F15" s="68"/>
      <c r="G15" s="69"/>
      <c r="H15" s="42"/>
      <c r="I15" s="43"/>
      <c r="J15" s="43"/>
    </row>
    <row r="16" spans="1:11" ht="21.75" customHeight="1" x14ac:dyDescent="0.25">
      <c r="A16" s="93" t="s">
        <v>11</v>
      </c>
      <c r="B16" s="93"/>
      <c r="C16" s="93"/>
      <c r="D16" s="93"/>
      <c r="E16" s="93"/>
      <c r="F16" s="93"/>
      <c r="G16" s="81">
        <f>SUM(G6:G15)</f>
        <v>0</v>
      </c>
      <c r="H16" s="25"/>
    </row>
    <row r="17" spans="1:8" ht="19.5" x14ac:dyDescent="0.25">
      <c r="A17" s="94" t="s">
        <v>13</v>
      </c>
      <c r="B17" s="94"/>
      <c r="C17" s="94"/>
      <c r="D17" s="94"/>
      <c r="E17" s="94"/>
      <c r="F17" s="94"/>
      <c r="G17" s="94"/>
      <c r="H17" s="94"/>
    </row>
  </sheetData>
  <sheetProtection selectLockedCells="1" selectUnlockedCells="1"/>
  <autoFilter ref="A4:K15" xr:uid="{00000000-0009-0000-0000-000000000000}"/>
  <mergeCells count="4">
    <mergeCell ref="A2:H2"/>
    <mergeCell ref="A5:H5"/>
    <mergeCell ref="A16:F16"/>
    <mergeCell ref="A17:H17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2" firstPageNumber="0" fitToHeight="0" orientation="portrait" r:id="rId1"/>
  <headerFooter>
    <oddFooter>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9E42-B9C9-41F0-A0B7-9351ED6C6BB0}">
  <sheetPr>
    <tabColor rgb="FFFFC000"/>
  </sheetPr>
  <dimension ref="A1:HK495"/>
  <sheetViews>
    <sheetView zoomScale="80" zoomScaleNormal="80" zoomScaleSheetLayoutView="70" workbookViewId="0">
      <pane ySplit="4" topLeftCell="A5" activePane="bottomLeft" state="frozen"/>
      <selection activeCell="E8" sqref="E8"/>
      <selection pane="bottomLeft" activeCell="D9" sqref="D9"/>
    </sheetView>
  </sheetViews>
  <sheetFormatPr defaultColWidth="8.5" defaultRowHeight="16.5" x14ac:dyDescent="0.25"/>
  <cols>
    <col min="1" max="1" width="6.625" style="10" customWidth="1"/>
    <col min="2" max="2" width="21.875" style="10" customWidth="1"/>
    <col min="3" max="3" width="17.5" style="10" customWidth="1"/>
    <col min="4" max="4" width="19.875" style="11" customWidth="1"/>
    <col min="5" max="5" width="37.375" style="11" customWidth="1"/>
    <col min="6" max="6" width="13.5" style="10" customWidth="1"/>
    <col min="7" max="7" width="21.5" style="12" bestFit="1" customWidth="1"/>
    <col min="8" max="8" width="11" style="21" bestFit="1" customWidth="1"/>
    <col min="9" max="9" width="22.125" style="10" customWidth="1"/>
    <col min="10" max="10" width="24.25" style="10" customWidth="1"/>
    <col min="11" max="11" width="10.75" style="14" bestFit="1" customWidth="1"/>
    <col min="12" max="16384" width="8.5" style="14"/>
  </cols>
  <sheetData>
    <row r="1" spans="1:219" ht="19.5" x14ac:dyDescent="0.25">
      <c r="H1" s="13"/>
    </row>
    <row r="2" spans="1:219" ht="52.15" customHeight="1" x14ac:dyDescent="0.25">
      <c r="A2" s="87" t="s">
        <v>27</v>
      </c>
      <c r="B2" s="87"/>
      <c r="C2" s="87"/>
      <c r="D2" s="87"/>
      <c r="E2" s="87"/>
      <c r="F2" s="87"/>
      <c r="G2" s="87"/>
      <c r="H2" s="87"/>
      <c r="I2" s="15"/>
      <c r="J2" s="15"/>
      <c r="K2" s="15"/>
    </row>
    <row r="3" spans="1:219" ht="21" x14ac:dyDescent="0.25">
      <c r="A3" s="47"/>
      <c r="B3" s="47"/>
      <c r="C3" s="48"/>
      <c r="D3" s="49"/>
      <c r="E3" s="49"/>
      <c r="F3" s="50"/>
      <c r="G3" s="51"/>
      <c r="H3" s="52" t="s">
        <v>0</v>
      </c>
      <c r="I3" s="15"/>
      <c r="J3" s="15"/>
      <c r="K3" s="15"/>
    </row>
    <row r="4" spans="1:219" s="5" customFormat="1" ht="78" x14ac:dyDescent="0.25">
      <c r="A4" s="53" t="s">
        <v>1</v>
      </c>
      <c r="B4" s="53" t="s">
        <v>2</v>
      </c>
      <c r="C4" s="54" t="s">
        <v>9</v>
      </c>
      <c r="D4" s="54" t="s">
        <v>3</v>
      </c>
      <c r="E4" s="54" t="s">
        <v>4</v>
      </c>
      <c r="F4" s="53" t="s">
        <v>5</v>
      </c>
      <c r="G4" s="55" t="s">
        <v>8</v>
      </c>
      <c r="H4" s="53" t="s">
        <v>6</v>
      </c>
      <c r="I4" s="4"/>
      <c r="J4" s="4"/>
    </row>
    <row r="5" spans="1:219" ht="36.75" customHeight="1" x14ac:dyDescent="0.25">
      <c r="A5" s="95" t="s">
        <v>28</v>
      </c>
      <c r="B5" s="96"/>
      <c r="C5" s="96"/>
      <c r="D5" s="96"/>
      <c r="E5" s="96"/>
      <c r="F5" s="96"/>
      <c r="G5" s="96"/>
      <c r="H5" s="97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</row>
    <row r="6" spans="1:219" ht="39.950000000000003" customHeight="1" x14ac:dyDescent="0.25">
      <c r="A6" s="86">
        <f>ROW(A1)</f>
        <v>1</v>
      </c>
      <c r="B6" s="65" t="s">
        <v>29</v>
      </c>
      <c r="C6" s="83" t="s">
        <v>30</v>
      </c>
      <c r="D6" s="84" t="s">
        <v>42</v>
      </c>
      <c r="E6" s="66" t="s">
        <v>84</v>
      </c>
      <c r="F6" s="71" t="s">
        <v>80</v>
      </c>
      <c r="G6" s="72">
        <v>1300000</v>
      </c>
      <c r="H6" s="85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</row>
    <row r="7" spans="1:219" ht="39.950000000000003" customHeight="1" x14ac:dyDescent="0.25">
      <c r="A7" s="86">
        <f t="shared" ref="A7:A43" si="0">ROW(A2)</f>
        <v>2</v>
      </c>
      <c r="B7" s="65" t="s">
        <v>29</v>
      </c>
      <c r="C7" s="83" t="s">
        <v>30</v>
      </c>
      <c r="D7" s="84" t="s">
        <v>43</v>
      </c>
      <c r="E7" s="66" t="s">
        <v>84</v>
      </c>
      <c r="F7" s="71" t="s">
        <v>80</v>
      </c>
      <c r="G7" s="72">
        <v>1300000</v>
      </c>
      <c r="H7" s="85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</row>
    <row r="8" spans="1:219" ht="39.950000000000003" customHeight="1" x14ac:dyDescent="0.25">
      <c r="A8" s="86">
        <f t="shared" si="0"/>
        <v>3</v>
      </c>
      <c r="B8" s="65" t="s">
        <v>29</v>
      </c>
      <c r="C8" s="83" t="s">
        <v>31</v>
      </c>
      <c r="D8" s="84" t="s">
        <v>44</v>
      </c>
      <c r="E8" s="66" t="s">
        <v>84</v>
      </c>
      <c r="F8" s="71" t="s">
        <v>80</v>
      </c>
      <c r="G8" s="72">
        <v>280000</v>
      </c>
      <c r="H8" s="85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</row>
    <row r="9" spans="1:219" ht="39.950000000000003" customHeight="1" x14ac:dyDescent="0.25">
      <c r="A9" s="86">
        <f t="shared" si="0"/>
        <v>4</v>
      </c>
      <c r="B9" s="65" t="s">
        <v>29</v>
      </c>
      <c r="C9" s="83" t="s">
        <v>32</v>
      </c>
      <c r="D9" s="84" t="s">
        <v>45</v>
      </c>
      <c r="E9" s="66" t="s">
        <v>84</v>
      </c>
      <c r="F9" s="71" t="s">
        <v>80</v>
      </c>
      <c r="G9" s="72">
        <v>1400000</v>
      </c>
      <c r="H9" s="85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</row>
    <row r="10" spans="1:219" ht="39.950000000000003" customHeight="1" x14ac:dyDescent="0.25">
      <c r="A10" s="86">
        <f t="shared" si="0"/>
        <v>5</v>
      </c>
      <c r="B10" s="65" t="s">
        <v>29</v>
      </c>
      <c r="C10" s="83" t="s">
        <v>30</v>
      </c>
      <c r="D10" s="84" t="s">
        <v>46</v>
      </c>
      <c r="E10" s="66" t="s">
        <v>84</v>
      </c>
      <c r="F10" s="71" t="s">
        <v>80</v>
      </c>
      <c r="G10" s="72">
        <v>250000</v>
      </c>
      <c r="H10" s="85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</row>
    <row r="11" spans="1:219" ht="39.950000000000003" customHeight="1" x14ac:dyDescent="0.25">
      <c r="A11" s="86">
        <f t="shared" si="0"/>
        <v>6</v>
      </c>
      <c r="B11" s="65" t="s">
        <v>29</v>
      </c>
      <c r="C11" s="83" t="s">
        <v>30</v>
      </c>
      <c r="D11" s="84" t="s">
        <v>47</v>
      </c>
      <c r="E11" s="66" t="s">
        <v>84</v>
      </c>
      <c r="F11" s="71" t="s">
        <v>80</v>
      </c>
      <c r="G11" s="72">
        <v>250000</v>
      </c>
      <c r="H11" s="85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</row>
    <row r="12" spans="1:219" ht="39.950000000000003" customHeight="1" x14ac:dyDescent="0.25">
      <c r="A12" s="86">
        <f t="shared" si="0"/>
        <v>7</v>
      </c>
      <c r="B12" s="65" t="s">
        <v>29</v>
      </c>
      <c r="C12" s="83" t="s">
        <v>32</v>
      </c>
      <c r="D12" s="84" t="s">
        <v>48</v>
      </c>
      <c r="E12" s="66" t="s">
        <v>84</v>
      </c>
      <c r="F12" s="71" t="s">
        <v>80</v>
      </c>
      <c r="G12" s="72">
        <v>1200000</v>
      </c>
      <c r="H12" s="85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</row>
    <row r="13" spans="1:219" ht="39.950000000000003" customHeight="1" x14ac:dyDescent="0.25">
      <c r="A13" s="86">
        <f t="shared" si="0"/>
        <v>8</v>
      </c>
      <c r="B13" s="65" t="s">
        <v>29</v>
      </c>
      <c r="C13" s="83" t="s">
        <v>33</v>
      </c>
      <c r="D13" s="84" t="s">
        <v>49</v>
      </c>
      <c r="E13" s="66" t="s">
        <v>84</v>
      </c>
      <c r="F13" s="71" t="s">
        <v>80</v>
      </c>
      <c r="G13" s="72">
        <v>1300000</v>
      </c>
      <c r="H13" s="85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</row>
    <row r="14" spans="1:219" ht="39.950000000000003" customHeight="1" x14ac:dyDescent="0.25">
      <c r="A14" s="86">
        <f t="shared" si="0"/>
        <v>9</v>
      </c>
      <c r="B14" s="65" t="s">
        <v>29</v>
      </c>
      <c r="C14" s="83" t="s">
        <v>34</v>
      </c>
      <c r="D14" s="84" t="s">
        <v>50</v>
      </c>
      <c r="E14" s="66" t="s">
        <v>84</v>
      </c>
      <c r="F14" s="71" t="s">
        <v>80</v>
      </c>
      <c r="G14" s="72">
        <v>1300000</v>
      </c>
      <c r="H14" s="85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</row>
    <row r="15" spans="1:219" ht="39.950000000000003" customHeight="1" x14ac:dyDescent="0.25">
      <c r="A15" s="86">
        <f t="shared" si="0"/>
        <v>10</v>
      </c>
      <c r="B15" s="65" t="s">
        <v>29</v>
      </c>
      <c r="C15" s="83" t="s">
        <v>31</v>
      </c>
      <c r="D15" s="84" t="s">
        <v>51</v>
      </c>
      <c r="E15" s="66" t="s">
        <v>84</v>
      </c>
      <c r="F15" s="71" t="s">
        <v>80</v>
      </c>
      <c r="G15" s="72">
        <v>1300000</v>
      </c>
      <c r="H15" s="85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</row>
    <row r="16" spans="1:219" ht="39.950000000000003" customHeight="1" x14ac:dyDescent="0.25">
      <c r="A16" s="86">
        <f t="shared" si="0"/>
        <v>11</v>
      </c>
      <c r="B16" s="65" t="s">
        <v>29</v>
      </c>
      <c r="C16" s="83" t="s">
        <v>34</v>
      </c>
      <c r="D16" s="84" t="s">
        <v>52</v>
      </c>
      <c r="E16" s="66" t="s">
        <v>84</v>
      </c>
      <c r="F16" s="71" t="s">
        <v>80</v>
      </c>
      <c r="G16" s="72">
        <v>210000</v>
      </c>
      <c r="H16" s="85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</row>
    <row r="17" spans="1:219" ht="39.950000000000003" customHeight="1" x14ac:dyDescent="0.25">
      <c r="A17" s="86">
        <f t="shared" si="0"/>
        <v>12</v>
      </c>
      <c r="B17" s="65" t="s">
        <v>29</v>
      </c>
      <c r="C17" s="83" t="s">
        <v>33</v>
      </c>
      <c r="D17" s="84" t="s">
        <v>53</v>
      </c>
      <c r="E17" s="66" t="s">
        <v>84</v>
      </c>
      <c r="F17" s="71" t="s">
        <v>80</v>
      </c>
      <c r="G17" s="72">
        <v>1350000</v>
      </c>
      <c r="H17" s="85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</row>
    <row r="18" spans="1:219" ht="39.950000000000003" customHeight="1" x14ac:dyDescent="0.25">
      <c r="A18" s="86">
        <f t="shared" si="0"/>
        <v>13</v>
      </c>
      <c r="B18" s="65" t="s">
        <v>29</v>
      </c>
      <c r="C18" s="83" t="s">
        <v>33</v>
      </c>
      <c r="D18" s="84" t="s">
        <v>54</v>
      </c>
      <c r="E18" s="66" t="s">
        <v>84</v>
      </c>
      <c r="F18" s="71" t="s">
        <v>80</v>
      </c>
      <c r="G18" s="72">
        <v>1250000</v>
      </c>
      <c r="H18" s="85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</row>
    <row r="19" spans="1:219" ht="39.950000000000003" customHeight="1" x14ac:dyDescent="0.25">
      <c r="A19" s="86">
        <f t="shared" si="0"/>
        <v>14</v>
      </c>
      <c r="B19" s="65" t="s">
        <v>29</v>
      </c>
      <c r="C19" s="83" t="s">
        <v>35</v>
      </c>
      <c r="D19" s="84" t="s">
        <v>55</v>
      </c>
      <c r="E19" s="66" t="s">
        <v>84</v>
      </c>
      <c r="F19" s="71" t="s">
        <v>80</v>
      </c>
      <c r="G19" s="72">
        <v>1350000</v>
      </c>
      <c r="H19" s="85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</row>
    <row r="20" spans="1:219" ht="39.950000000000003" customHeight="1" x14ac:dyDescent="0.25">
      <c r="A20" s="86">
        <f t="shared" si="0"/>
        <v>15</v>
      </c>
      <c r="B20" s="65" t="s">
        <v>29</v>
      </c>
      <c r="C20" s="83" t="s">
        <v>33</v>
      </c>
      <c r="D20" s="84" t="s">
        <v>56</v>
      </c>
      <c r="E20" s="66" t="s">
        <v>84</v>
      </c>
      <c r="F20" s="71" t="s">
        <v>80</v>
      </c>
      <c r="G20" s="72">
        <v>250000</v>
      </c>
      <c r="H20" s="85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</row>
    <row r="21" spans="1:219" ht="39.950000000000003" customHeight="1" x14ac:dyDescent="0.25">
      <c r="A21" s="86">
        <f t="shared" si="0"/>
        <v>16</v>
      </c>
      <c r="B21" s="65" t="s">
        <v>29</v>
      </c>
      <c r="C21" s="83" t="s">
        <v>34</v>
      </c>
      <c r="D21" s="84" t="s">
        <v>57</v>
      </c>
      <c r="E21" s="66" t="s">
        <v>84</v>
      </c>
      <c r="F21" s="71" t="s">
        <v>80</v>
      </c>
      <c r="G21" s="72">
        <v>1300000</v>
      </c>
      <c r="H21" s="85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</row>
    <row r="22" spans="1:219" ht="39.950000000000003" customHeight="1" x14ac:dyDescent="0.25">
      <c r="A22" s="86">
        <f t="shared" si="0"/>
        <v>17</v>
      </c>
      <c r="B22" s="65" t="s">
        <v>29</v>
      </c>
      <c r="C22" s="83" t="s">
        <v>36</v>
      </c>
      <c r="D22" s="84" t="s">
        <v>58</v>
      </c>
      <c r="E22" s="66" t="s">
        <v>84</v>
      </c>
      <c r="F22" s="71" t="s">
        <v>80</v>
      </c>
      <c r="G22" s="72">
        <v>1300000</v>
      </c>
      <c r="H22" s="85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</row>
    <row r="23" spans="1:219" ht="39.950000000000003" customHeight="1" x14ac:dyDescent="0.25">
      <c r="A23" s="86">
        <f t="shared" si="0"/>
        <v>18</v>
      </c>
      <c r="B23" s="65" t="s">
        <v>29</v>
      </c>
      <c r="C23" s="83" t="s">
        <v>34</v>
      </c>
      <c r="D23" s="84" t="s">
        <v>59</v>
      </c>
      <c r="E23" s="66" t="s">
        <v>84</v>
      </c>
      <c r="F23" s="71" t="s">
        <v>80</v>
      </c>
      <c r="G23" s="72">
        <v>1200000</v>
      </c>
      <c r="H23" s="85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</row>
    <row r="24" spans="1:219" ht="39.950000000000003" customHeight="1" x14ac:dyDescent="0.25">
      <c r="A24" s="86">
        <f t="shared" si="0"/>
        <v>19</v>
      </c>
      <c r="B24" s="65" t="s">
        <v>29</v>
      </c>
      <c r="C24" s="83" t="s">
        <v>33</v>
      </c>
      <c r="D24" s="84" t="s">
        <v>60</v>
      </c>
      <c r="E24" s="66" t="s">
        <v>84</v>
      </c>
      <c r="F24" s="71" t="s">
        <v>80</v>
      </c>
      <c r="G24" s="72">
        <v>250000</v>
      </c>
      <c r="H24" s="85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</row>
    <row r="25" spans="1:219" ht="39.950000000000003" customHeight="1" x14ac:dyDescent="0.25">
      <c r="A25" s="86">
        <f t="shared" si="0"/>
        <v>20</v>
      </c>
      <c r="B25" s="65" t="s">
        <v>29</v>
      </c>
      <c r="C25" s="83" t="s">
        <v>37</v>
      </c>
      <c r="D25" s="84" t="s">
        <v>61</v>
      </c>
      <c r="E25" s="66" t="s">
        <v>84</v>
      </c>
      <c r="F25" s="71" t="s">
        <v>80</v>
      </c>
      <c r="G25" s="72">
        <v>1300000</v>
      </c>
      <c r="H25" s="85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</row>
    <row r="26" spans="1:219" ht="39.950000000000003" customHeight="1" x14ac:dyDescent="0.25">
      <c r="A26" s="86">
        <f t="shared" si="0"/>
        <v>21</v>
      </c>
      <c r="B26" s="65" t="s">
        <v>29</v>
      </c>
      <c r="C26" s="83" t="s">
        <v>34</v>
      </c>
      <c r="D26" s="84" t="s">
        <v>62</v>
      </c>
      <c r="E26" s="66" t="s">
        <v>84</v>
      </c>
      <c r="F26" s="71" t="s">
        <v>80</v>
      </c>
      <c r="G26" s="72">
        <v>250000</v>
      </c>
      <c r="H26" s="85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</row>
    <row r="27" spans="1:219" ht="39.950000000000003" customHeight="1" x14ac:dyDescent="0.25">
      <c r="A27" s="86">
        <f t="shared" si="0"/>
        <v>22</v>
      </c>
      <c r="B27" s="65" t="s">
        <v>29</v>
      </c>
      <c r="C27" s="83" t="s">
        <v>37</v>
      </c>
      <c r="D27" s="84" t="s">
        <v>63</v>
      </c>
      <c r="E27" s="66" t="s">
        <v>84</v>
      </c>
      <c r="F27" s="71" t="s">
        <v>80</v>
      </c>
      <c r="G27" s="72">
        <v>250000</v>
      </c>
      <c r="H27" s="85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</row>
    <row r="28" spans="1:219" ht="39.950000000000003" customHeight="1" x14ac:dyDescent="0.25">
      <c r="A28" s="86">
        <f t="shared" si="0"/>
        <v>23</v>
      </c>
      <c r="B28" s="65" t="s">
        <v>29</v>
      </c>
      <c r="C28" s="83" t="s">
        <v>32</v>
      </c>
      <c r="D28" s="84" t="s">
        <v>64</v>
      </c>
      <c r="E28" s="66" t="s">
        <v>84</v>
      </c>
      <c r="F28" s="71" t="s">
        <v>80</v>
      </c>
      <c r="G28" s="72">
        <v>1160000</v>
      </c>
      <c r="H28" s="85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</row>
    <row r="29" spans="1:219" ht="39.950000000000003" customHeight="1" x14ac:dyDescent="0.25">
      <c r="A29" s="86">
        <f t="shared" si="0"/>
        <v>24</v>
      </c>
      <c r="B29" s="65" t="s">
        <v>29</v>
      </c>
      <c r="C29" s="83" t="s">
        <v>34</v>
      </c>
      <c r="D29" s="84" t="s">
        <v>65</v>
      </c>
      <c r="E29" s="66" t="s">
        <v>84</v>
      </c>
      <c r="F29" s="71" t="s">
        <v>80</v>
      </c>
      <c r="G29" s="72">
        <v>1300000</v>
      </c>
      <c r="H29" s="85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</row>
    <row r="30" spans="1:219" ht="39.950000000000003" customHeight="1" x14ac:dyDescent="0.25">
      <c r="A30" s="86">
        <f t="shared" si="0"/>
        <v>25</v>
      </c>
      <c r="B30" s="65" t="s">
        <v>29</v>
      </c>
      <c r="C30" s="83" t="s">
        <v>38</v>
      </c>
      <c r="D30" s="84" t="s">
        <v>66</v>
      </c>
      <c r="E30" s="66" t="s">
        <v>84</v>
      </c>
      <c r="F30" s="71" t="s">
        <v>80</v>
      </c>
      <c r="G30" s="72">
        <v>1200000</v>
      </c>
      <c r="H30" s="85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</row>
    <row r="31" spans="1:219" ht="39.950000000000003" customHeight="1" x14ac:dyDescent="0.25">
      <c r="A31" s="86">
        <f t="shared" si="0"/>
        <v>26</v>
      </c>
      <c r="B31" s="65" t="s">
        <v>29</v>
      </c>
      <c r="C31" s="83" t="s">
        <v>34</v>
      </c>
      <c r="D31" s="84" t="s">
        <v>67</v>
      </c>
      <c r="E31" s="66" t="s">
        <v>84</v>
      </c>
      <c r="F31" s="71" t="s">
        <v>80</v>
      </c>
      <c r="G31" s="72">
        <v>1200000</v>
      </c>
      <c r="H31" s="85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</row>
    <row r="32" spans="1:219" ht="39.950000000000003" customHeight="1" x14ac:dyDescent="0.25">
      <c r="A32" s="86">
        <f t="shared" si="0"/>
        <v>27</v>
      </c>
      <c r="B32" s="65" t="s">
        <v>29</v>
      </c>
      <c r="C32" s="83" t="s">
        <v>32</v>
      </c>
      <c r="D32" s="84" t="s">
        <v>68</v>
      </c>
      <c r="E32" s="66" t="s">
        <v>84</v>
      </c>
      <c r="F32" s="71" t="s">
        <v>80</v>
      </c>
      <c r="G32" s="72">
        <v>1300000</v>
      </c>
      <c r="H32" s="85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</row>
    <row r="33" spans="1:219" ht="39.950000000000003" customHeight="1" x14ac:dyDescent="0.25">
      <c r="A33" s="86">
        <f t="shared" si="0"/>
        <v>28</v>
      </c>
      <c r="B33" s="65" t="s">
        <v>29</v>
      </c>
      <c r="C33" s="83" t="s">
        <v>34</v>
      </c>
      <c r="D33" s="84" t="s">
        <v>69</v>
      </c>
      <c r="E33" s="66" t="s">
        <v>84</v>
      </c>
      <c r="F33" s="71" t="s">
        <v>80</v>
      </c>
      <c r="G33" s="72">
        <v>1350000</v>
      </c>
      <c r="H33" s="85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</row>
    <row r="34" spans="1:219" ht="39.950000000000003" customHeight="1" x14ac:dyDescent="0.25">
      <c r="A34" s="86">
        <f t="shared" si="0"/>
        <v>29</v>
      </c>
      <c r="B34" s="65" t="s">
        <v>29</v>
      </c>
      <c r="C34" s="83" t="s">
        <v>38</v>
      </c>
      <c r="D34" s="84" t="s">
        <v>70</v>
      </c>
      <c r="E34" s="66" t="s">
        <v>84</v>
      </c>
      <c r="F34" s="71" t="s">
        <v>80</v>
      </c>
      <c r="G34" s="72">
        <v>250000</v>
      </c>
      <c r="H34" s="85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</row>
    <row r="35" spans="1:219" ht="39.950000000000003" customHeight="1" x14ac:dyDescent="0.25">
      <c r="A35" s="86">
        <f t="shared" si="0"/>
        <v>30</v>
      </c>
      <c r="B35" s="65" t="s">
        <v>29</v>
      </c>
      <c r="C35" s="83" t="s">
        <v>33</v>
      </c>
      <c r="D35" s="84" t="s">
        <v>71</v>
      </c>
      <c r="E35" s="66" t="s">
        <v>84</v>
      </c>
      <c r="F35" s="71" t="s">
        <v>80</v>
      </c>
      <c r="G35" s="72">
        <v>1300000</v>
      </c>
      <c r="H35" s="85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</row>
    <row r="36" spans="1:219" s="46" customFormat="1" ht="39.950000000000003" customHeight="1" x14ac:dyDescent="0.25">
      <c r="A36" s="86">
        <f t="shared" si="0"/>
        <v>31</v>
      </c>
      <c r="B36" s="65" t="s">
        <v>29</v>
      </c>
      <c r="C36" s="83" t="s">
        <v>39</v>
      </c>
      <c r="D36" s="84" t="s">
        <v>72</v>
      </c>
      <c r="E36" s="66" t="s">
        <v>84</v>
      </c>
      <c r="F36" s="71" t="s">
        <v>81</v>
      </c>
      <c r="G36" s="72">
        <v>1300000</v>
      </c>
      <c r="H36" s="85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</row>
    <row r="37" spans="1:219" s="46" customFormat="1" ht="39.950000000000003" customHeight="1" x14ac:dyDescent="0.25">
      <c r="A37" s="86">
        <f t="shared" si="0"/>
        <v>32</v>
      </c>
      <c r="B37" s="65" t="s">
        <v>29</v>
      </c>
      <c r="C37" s="83" t="s">
        <v>38</v>
      </c>
      <c r="D37" s="84" t="s">
        <v>73</v>
      </c>
      <c r="E37" s="66" t="s">
        <v>84</v>
      </c>
      <c r="F37" s="71" t="s">
        <v>82</v>
      </c>
      <c r="G37" s="72">
        <v>200000</v>
      </c>
      <c r="H37" s="85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</row>
    <row r="38" spans="1:219" s="46" customFormat="1" ht="39.950000000000003" customHeight="1" x14ac:dyDescent="0.25">
      <c r="A38" s="86">
        <f t="shared" si="0"/>
        <v>33</v>
      </c>
      <c r="B38" s="65" t="s">
        <v>29</v>
      </c>
      <c r="C38" s="83" t="s">
        <v>40</v>
      </c>
      <c r="D38" s="84" t="s">
        <v>74</v>
      </c>
      <c r="E38" s="66" t="s">
        <v>84</v>
      </c>
      <c r="F38" s="71" t="s">
        <v>82</v>
      </c>
      <c r="G38" s="72">
        <v>1100000</v>
      </c>
      <c r="H38" s="85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</row>
    <row r="39" spans="1:219" s="46" customFormat="1" ht="39.950000000000003" customHeight="1" x14ac:dyDescent="0.25">
      <c r="A39" s="86">
        <f t="shared" si="0"/>
        <v>34</v>
      </c>
      <c r="B39" s="65" t="s">
        <v>29</v>
      </c>
      <c r="C39" s="83" t="s">
        <v>31</v>
      </c>
      <c r="D39" s="84" t="s">
        <v>75</v>
      </c>
      <c r="E39" s="66" t="s">
        <v>84</v>
      </c>
      <c r="F39" s="71" t="s">
        <v>82</v>
      </c>
      <c r="G39" s="72">
        <v>200000</v>
      </c>
      <c r="H39" s="85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</row>
    <row r="40" spans="1:219" s="46" customFormat="1" ht="39.950000000000003" customHeight="1" x14ac:dyDescent="0.25">
      <c r="A40" s="86">
        <f t="shared" si="0"/>
        <v>35</v>
      </c>
      <c r="B40" s="65" t="s">
        <v>29</v>
      </c>
      <c r="C40" s="83" t="s">
        <v>40</v>
      </c>
      <c r="D40" s="84" t="s">
        <v>76</v>
      </c>
      <c r="E40" s="66" t="s">
        <v>84</v>
      </c>
      <c r="F40" s="71" t="s">
        <v>83</v>
      </c>
      <c r="G40" s="72">
        <v>1100000</v>
      </c>
      <c r="H40" s="85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</row>
    <row r="41" spans="1:219" s="46" customFormat="1" ht="39.950000000000003" customHeight="1" x14ac:dyDescent="0.25">
      <c r="A41" s="86">
        <f t="shared" si="0"/>
        <v>36</v>
      </c>
      <c r="B41" s="65" t="s">
        <v>29</v>
      </c>
      <c r="C41" s="83" t="s">
        <v>41</v>
      </c>
      <c r="D41" s="84" t="s">
        <v>77</v>
      </c>
      <c r="E41" s="66" t="s">
        <v>84</v>
      </c>
      <c r="F41" s="71" t="s">
        <v>83</v>
      </c>
      <c r="G41" s="72">
        <v>1100000</v>
      </c>
      <c r="H41" s="85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</row>
    <row r="42" spans="1:219" s="46" customFormat="1" ht="39.950000000000003" customHeight="1" x14ac:dyDescent="0.25">
      <c r="A42" s="86">
        <f t="shared" si="0"/>
        <v>37</v>
      </c>
      <c r="B42" s="65" t="s">
        <v>29</v>
      </c>
      <c r="C42" s="83" t="s">
        <v>31</v>
      </c>
      <c r="D42" s="84" t="s">
        <v>78</v>
      </c>
      <c r="E42" s="66" t="s">
        <v>84</v>
      </c>
      <c r="F42" s="71" t="s">
        <v>83</v>
      </c>
      <c r="G42" s="72">
        <v>1100000</v>
      </c>
      <c r="H42" s="85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</row>
    <row r="43" spans="1:219" s="46" customFormat="1" ht="39.950000000000003" customHeight="1" x14ac:dyDescent="0.25">
      <c r="A43" s="86">
        <f t="shared" si="0"/>
        <v>38</v>
      </c>
      <c r="B43" s="65" t="s">
        <v>29</v>
      </c>
      <c r="C43" s="83" t="s">
        <v>33</v>
      </c>
      <c r="D43" s="84" t="s">
        <v>79</v>
      </c>
      <c r="E43" s="66" t="s">
        <v>84</v>
      </c>
      <c r="F43" s="71" t="s">
        <v>83</v>
      </c>
      <c r="G43" s="72">
        <v>1100000</v>
      </c>
      <c r="H43" s="85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</row>
    <row r="44" spans="1:219" ht="21" x14ac:dyDescent="0.25">
      <c r="A44" s="95" t="s">
        <v>26</v>
      </c>
      <c r="B44" s="96"/>
      <c r="C44" s="96"/>
      <c r="D44" s="96"/>
      <c r="E44" s="96"/>
      <c r="F44" s="97"/>
      <c r="G44" s="22">
        <f>SUM(G6:G43)</f>
        <v>36400000</v>
      </c>
      <c r="H44" s="25"/>
    </row>
    <row r="45" spans="1:219" ht="19.5" x14ac:dyDescent="0.25">
      <c r="A45" s="82" t="s">
        <v>13</v>
      </c>
      <c r="B45" s="82"/>
      <c r="C45" s="82"/>
      <c r="D45" s="82"/>
      <c r="E45" s="82"/>
      <c r="F45" s="82"/>
      <c r="G45" s="82"/>
    </row>
    <row r="495" ht="12" customHeight="1" x14ac:dyDescent="0.25"/>
  </sheetData>
  <sheetProtection selectLockedCells="1" selectUnlockedCells="1"/>
  <autoFilter ref="A4:K43" xr:uid="{00000000-0009-0000-0000-000002000000}"/>
  <mergeCells count="3">
    <mergeCell ref="A2:H2"/>
    <mergeCell ref="A5:H5"/>
    <mergeCell ref="A44:F44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>
    <tabColor rgb="FFFFC000"/>
  </sheetPr>
  <dimension ref="A1:K17"/>
  <sheetViews>
    <sheetView zoomScale="70" zoomScaleNormal="70" zoomScaleSheetLayoutView="70" workbookViewId="0">
      <pane ySplit="4" topLeftCell="A5" activePane="bottomLeft" state="frozen"/>
      <selection activeCell="A198" sqref="A198:H198"/>
      <selection pane="bottomLeft" activeCell="E6" sqref="E6"/>
    </sheetView>
  </sheetViews>
  <sheetFormatPr defaultColWidth="8.5" defaultRowHeight="16.5" x14ac:dyDescent="0.25"/>
  <cols>
    <col min="1" max="1" width="6.625" style="10" customWidth="1"/>
    <col min="2" max="2" width="21.875" style="10" customWidth="1"/>
    <col min="3" max="3" width="17.5" style="10" customWidth="1"/>
    <col min="4" max="4" width="19.875" style="11" customWidth="1"/>
    <col min="5" max="5" width="37.375" style="11" customWidth="1"/>
    <col min="6" max="6" width="13.5" style="10" customWidth="1"/>
    <col min="7" max="7" width="21.5" style="12" bestFit="1" customWidth="1"/>
    <col min="8" max="8" width="11" style="21" bestFit="1" customWidth="1"/>
    <col min="9" max="9" width="22.125" style="10" customWidth="1"/>
    <col min="10" max="10" width="24.25" style="10" customWidth="1"/>
    <col min="11" max="11" width="10.75" style="14" bestFit="1" customWidth="1"/>
    <col min="12" max="16384" width="8.5" style="14"/>
  </cols>
  <sheetData>
    <row r="1" spans="1:11" ht="19.5" x14ac:dyDescent="0.25">
      <c r="H1" s="13"/>
    </row>
    <row r="2" spans="1:11" ht="52.15" customHeight="1" x14ac:dyDescent="0.25">
      <c r="A2" s="98" t="s">
        <v>24</v>
      </c>
      <c r="B2" s="98"/>
      <c r="C2" s="98"/>
      <c r="D2" s="98"/>
      <c r="E2" s="98"/>
      <c r="F2" s="98"/>
      <c r="G2" s="98"/>
      <c r="H2" s="98"/>
      <c r="I2" s="15"/>
      <c r="J2" s="15"/>
      <c r="K2" s="15"/>
    </row>
    <row r="3" spans="1:11" ht="21" x14ac:dyDescent="0.25">
      <c r="A3" s="16"/>
      <c r="B3" s="16"/>
      <c r="F3" s="17"/>
      <c r="H3" s="18" t="s">
        <v>0</v>
      </c>
      <c r="I3" s="15"/>
      <c r="J3" s="15"/>
      <c r="K3" s="15"/>
    </row>
    <row r="4" spans="1:11" s="5" customFormat="1" ht="58.5" x14ac:dyDescent="0.25">
      <c r="A4" s="26" t="s">
        <v>1</v>
      </c>
      <c r="B4" s="26" t="s">
        <v>2</v>
      </c>
      <c r="C4" s="6" t="s">
        <v>9</v>
      </c>
      <c r="D4" s="6" t="s">
        <v>3</v>
      </c>
      <c r="E4" s="6" t="s">
        <v>4</v>
      </c>
      <c r="F4" s="26" t="s">
        <v>5</v>
      </c>
      <c r="G4" s="19" t="s">
        <v>8</v>
      </c>
      <c r="H4" s="26" t="s">
        <v>6</v>
      </c>
      <c r="I4" s="4"/>
      <c r="J4" s="4"/>
    </row>
    <row r="5" spans="1:11" ht="36.75" customHeight="1" x14ac:dyDescent="0.25">
      <c r="A5" s="99" t="s">
        <v>12</v>
      </c>
      <c r="B5" s="100"/>
      <c r="C5" s="100"/>
      <c r="D5" s="100"/>
      <c r="E5" s="100"/>
      <c r="F5" s="100"/>
      <c r="G5" s="100"/>
      <c r="H5" s="101"/>
      <c r="I5" s="20"/>
      <c r="J5" s="20"/>
    </row>
    <row r="6" spans="1:11" s="2" customFormat="1" ht="45" customHeight="1" x14ac:dyDescent="0.25">
      <c r="A6" s="26" t="str">
        <f>IF(B6="","",COUNTA($B$5:B6))</f>
        <v/>
      </c>
      <c r="B6" s="7"/>
      <c r="C6" s="23"/>
      <c r="D6" s="7"/>
      <c r="E6" s="8"/>
      <c r="F6" s="23"/>
      <c r="G6" s="24"/>
      <c r="H6" s="9"/>
      <c r="I6" s="3"/>
      <c r="J6" s="1"/>
    </row>
    <row r="7" spans="1:11" s="2" customFormat="1" ht="45" customHeight="1" x14ac:dyDescent="0.25">
      <c r="A7" s="26" t="str">
        <f>IF(B7="","",COUNTA($B$5:B7))</f>
        <v/>
      </c>
      <c r="B7" s="7"/>
      <c r="C7" s="23"/>
      <c r="D7" s="7"/>
      <c r="E7" s="8"/>
      <c r="F7" s="23"/>
      <c r="G7" s="24"/>
      <c r="H7" s="9"/>
      <c r="I7" s="3"/>
      <c r="J7" s="1"/>
    </row>
    <row r="8" spans="1:11" s="2" customFormat="1" ht="45" customHeight="1" x14ac:dyDescent="0.25">
      <c r="A8" s="26" t="str">
        <f>IF(B8="","",COUNTA($B$5:B8))</f>
        <v/>
      </c>
      <c r="B8" s="7"/>
      <c r="C8" s="23"/>
      <c r="D8" s="7"/>
      <c r="E8" s="8"/>
      <c r="F8" s="23"/>
      <c r="G8" s="24"/>
      <c r="H8" s="9"/>
      <c r="I8" s="1"/>
      <c r="J8" s="1"/>
    </row>
    <row r="9" spans="1:11" s="2" customFormat="1" ht="45" customHeight="1" x14ac:dyDescent="0.25">
      <c r="A9" s="26" t="str">
        <f>IF(B9="","",COUNTA($B$5:B9))</f>
        <v/>
      </c>
      <c r="B9" s="7"/>
      <c r="C9" s="23"/>
      <c r="D9" s="7"/>
      <c r="E9" s="8"/>
      <c r="F9" s="23"/>
      <c r="G9" s="24"/>
      <c r="H9" s="9"/>
      <c r="I9" s="1"/>
      <c r="J9" s="1"/>
    </row>
    <row r="10" spans="1:11" s="2" customFormat="1" ht="45" customHeight="1" x14ac:dyDescent="0.25">
      <c r="A10" s="26" t="str">
        <f>IF(B10="","",COUNTA($B$5:B10))</f>
        <v/>
      </c>
      <c r="B10" s="7"/>
      <c r="C10" s="23"/>
      <c r="D10" s="7"/>
      <c r="E10" s="8"/>
      <c r="F10" s="23"/>
      <c r="G10" s="24"/>
      <c r="H10" s="9"/>
      <c r="I10" s="1"/>
      <c r="J10" s="1"/>
    </row>
    <row r="11" spans="1:11" s="2" customFormat="1" ht="45" customHeight="1" x14ac:dyDescent="0.25">
      <c r="A11" s="26" t="str">
        <f>IF(B11="","",COUNTA($B$5:B11))</f>
        <v/>
      </c>
      <c r="B11" s="7"/>
      <c r="C11" s="23"/>
      <c r="D11" s="7"/>
      <c r="E11" s="8"/>
      <c r="F11" s="23"/>
      <c r="G11" s="24"/>
      <c r="H11" s="9"/>
      <c r="I11" s="1"/>
      <c r="J11" s="1"/>
    </row>
    <row r="12" spans="1:11" s="2" customFormat="1" ht="45" customHeight="1" x14ac:dyDescent="0.25">
      <c r="A12" s="26" t="str">
        <f>IF(B12="","",COUNTA($B$5:B12))</f>
        <v/>
      </c>
      <c r="B12" s="7"/>
      <c r="C12" s="23"/>
      <c r="D12" s="7"/>
      <c r="E12" s="8"/>
      <c r="F12" s="23"/>
      <c r="G12" s="24"/>
      <c r="H12" s="9"/>
      <c r="I12" s="1"/>
      <c r="J12" s="1"/>
    </row>
    <row r="13" spans="1:11" s="2" customFormat="1" ht="45" customHeight="1" x14ac:dyDescent="0.25">
      <c r="A13" s="26" t="str">
        <f>IF(B13="","",COUNTA($B$5:B13))</f>
        <v/>
      </c>
      <c r="B13" s="7"/>
      <c r="C13" s="23"/>
      <c r="D13" s="7"/>
      <c r="E13" s="8"/>
      <c r="F13" s="23"/>
      <c r="G13" s="24"/>
      <c r="H13" s="9"/>
      <c r="I13" s="1"/>
      <c r="J13" s="1"/>
    </row>
    <row r="14" spans="1:11" s="2" customFormat="1" ht="45" customHeight="1" x14ac:dyDescent="0.25">
      <c r="A14" s="26" t="str">
        <f>IF(B14="","",COUNTA($B$5:B14))</f>
        <v/>
      </c>
      <c r="B14" s="7"/>
      <c r="C14" s="23"/>
      <c r="D14" s="7"/>
      <c r="E14" s="8"/>
      <c r="F14" s="23"/>
      <c r="G14" s="24"/>
      <c r="H14" s="9"/>
      <c r="I14" s="1"/>
      <c r="J14" s="1"/>
    </row>
    <row r="15" spans="1:11" s="2" customFormat="1" ht="45" customHeight="1" x14ac:dyDescent="0.25">
      <c r="A15" s="26" t="str">
        <f>IF(B15="","",COUNTA($B$5:B15))</f>
        <v/>
      </c>
      <c r="B15" s="7"/>
      <c r="C15" s="23"/>
      <c r="D15" s="7"/>
      <c r="E15" s="8"/>
      <c r="F15" s="23"/>
      <c r="G15" s="24"/>
      <c r="H15" s="9"/>
      <c r="I15" s="1"/>
      <c r="J15" s="1"/>
    </row>
    <row r="16" spans="1:11" ht="39" customHeight="1" x14ac:dyDescent="0.25">
      <c r="A16" s="99" t="s">
        <v>23</v>
      </c>
      <c r="B16" s="100"/>
      <c r="C16" s="100"/>
      <c r="D16" s="100"/>
      <c r="E16" s="100"/>
      <c r="F16" s="100"/>
      <c r="G16" s="22">
        <f>SUM(G6:G15)</f>
        <v>0</v>
      </c>
      <c r="H16" s="25"/>
      <c r="I16" s="20"/>
      <c r="J16" s="20"/>
    </row>
    <row r="17" spans="1:10" ht="33" customHeight="1" x14ac:dyDescent="0.25">
      <c r="A17" s="102" t="s">
        <v>13</v>
      </c>
      <c r="B17" s="102"/>
      <c r="C17" s="102"/>
      <c r="D17" s="102"/>
      <c r="E17" s="102"/>
      <c r="F17" s="102"/>
      <c r="G17" s="102"/>
      <c r="H17" s="102"/>
      <c r="I17" s="20"/>
      <c r="J17" s="20"/>
    </row>
  </sheetData>
  <sheetProtection selectLockedCells="1" selectUnlockedCells="1"/>
  <autoFilter ref="A4:K17" xr:uid="{00000000-0009-0000-0000-000002000000}"/>
  <mergeCells count="4">
    <mergeCell ref="A2:H2"/>
    <mergeCell ref="A5:H5"/>
    <mergeCell ref="A16:F16"/>
    <mergeCell ref="A17:H17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750D6-0F30-4853-80B6-1F227406A919}">
  <sheetPr codeName="工作表6">
    <tabColor rgb="FFFFC000"/>
  </sheetPr>
  <dimension ref="A1:K17"/>
  <sheetViews>
    <sheetView zoomScale="70" zoomScaleNormal="70" zoomScaleSheetLayoutView="70" workbookViewId="0">
      <pane ySplit="4" topLeftCell="A5" activePane="bottomLeft" state="frozen"/>
      <selection activeCell="A198" sqref="A198:H198"/>
      <selection pane="bottomLeft" activeCell="A17" sqref="A17:H17"/>
    </sheetView>
  </sheetViews>
  <sheetFormatPr defaultColWidth="8.5" defaultRowHeight="16.5" x14ac:dyDescent="0.25"/>
  <cols>
    <col min="1" max="1" width="6.625" style="10" customWidth="1"/>
    <col min="2" max="2" width="21.875" style="10" customWidth="1"/>
    <col min="3" max="3" width="17.5" style="10" customWidth="1"/>
    <col min="4" max="4" width="19.875" style="11" customWidth="1"/>
    <col min="5" max="5" width="37.375" style="11" customWidth="1"/>
    <col min="6" max="6" width="13.5" style="10" customWidth="1"/>
    <col min="7" max="7" width="21.5" style="12" bestFit="1" customWidth="1"/>
    <col min="8" max="8" width="11" style="21" bestFit="1" customWidth="1"/>
    <col min="9" max="9" width="22.125" style="10" customWidth="1"/>
    <col min="10" max="10" width="24.25" style="10" customWidth="1"/>
    <col min="11" max="11" width="10.75" style="14" bestFit="1" customWidth="1"/>
    <col min="12" max="16384" width="8.5" style="14"/>
  </cols>
  <sheetData>
    <row r="1" spans="1:11" ht="19.5" x14ac:dyDescent="0.25">
      <c r="H1" s="13"/>
    </row>
    <row r="2" spans="1:11" ht="52.15" customHeight="1" x14ac:dyDescent="0.25">
      <c r="A2" s="98" t="s">
        <v>24</v>
      </c>
      <c r="B2" s="98"/>
      <c r="C2" s="98"/>
      <c r="D2" s="98"/>
      <c r="E2" s="98"/>
      <c r="F2" s="98"/>
      <c r="G2" s="98"/>
      <c r="H2" s="98"/>
      <c r="I2" s="15"/>
      <c r="J2" s="15"/>
      <c r="K2" s="15"/>
    </row>
    <row r="3" spans="1:11" ht="21" x14ac:dyDescent="0.25">
      <c r="A3" s="16"/>
      <c r="B3" s="16"/>
      <c r="F3" s="17"/>
      <c r="H3" s="18" t="s">
        <v>0</v>
      </c>
      <c r="I3" s="15"/>
      <c r="J3" s="15"/>
      <c r="K3" s="15"/>
    </row>
    <row r="4" spans="1:11" s="5" customFormat="1" ht="58.5" x14ac:dyDescent="0.25">
      <c r="A4" s="26" t="s">
        <v>1</v>
      </c>
      <c r="B4" s="26" t="s">
        <v>2</v>
      </c>
      <c r="C4" s="6" t="s">
        <v>9</v>
      </c>
      <c r="D4" s="6" t="s">
        <v>3</v>
      </c>
      <c r="E4" s="6" t="s">
        <v>4</v>
      </c>
      <c r="F4" s="26" t="s">
        <v>5</v>
      </c>
      <c r="G4" s="19" t="s">
        <v>8</v>
      </c>
      <c r="H4" s="26" t="s">
        <v>6</v>
      </c>
      <c r="I4" s="4"/>
      <c r="J4" s="4"/>
    </row>
    <row r="5" spans="1:11" ht="36.75" customHeight="1" x14ac:dyDescent="0.25">
      <c r="A5" s="99" t="s">
        <v>25</v>
      </c>
      <c r="B5" s="100"/>
      <c r="C5" s="100"/>
      <c r="D5" s="100"/>
      <c r="E5" s="100"/>
      <c r="F5" s="100"/>
      <c r="G5" s="100"/>
      <c r="H5" s="101"/>
      <c r="I5" s="20"/>
      <c r="J5" s="20"/>
    </row>
    <row r="6" spans="1:11" s="2" customFormat="1" ht="45" customHeight="1" x14ac:dyDescent="0.25">
      <c r="A6" s="26" t="str">
        <f>IF(B6="","",COUNTA($B$5:B6))</f>
        <v/>
      </c>
      <c r="B6" s="7"/>
      <c r="C6" s="23"/>
      <c r="D6" s="7"/>
      <c r="E6" s="8"/>
      <c r="F6" s="23"/>
      <c r="G6" s="24"/>
      <c r="H6" s="9"/>
      <c r="I6" s="3"/>
      <c r="J6" s="1"/>
    </row>
    <row r="7" spans="1:11" s="2" customFormat="1" ht="45" customHeight="1" x14ac:dyDescent="0.25">
      <c r="A7" s="26" t="str">
        <f>IF(B7="","",COUNTA($B$5:B7))</f>
        <v/>
      </c>
      <c r="B7" s="7"/>
      <c r="C7" s="23"/>
      <c r="D7" s="7"/>
      <c r="E7" s="8"/>
      <c r="F7" s="23"/>
      <c r="G7" s="24"/>
      <c r="H7" s="9"/>
      <c r="I7" s="3"/>
      <c r="J7" s="1"/>
    </row>
    <row r="8" spans="1:11" s="2" customFormat="1" ht="45" customHeight="1" x14ac:dyDescent="0.25">
      <c r="A8" s="26" t="str">
        <f>IF(B8="","",COUNTA($B$5:B8))</f>
        <v/>
      </c>
      <c r="B8" s="7"/>
      <c r="C8" s="23"/>
      <c r="D8" s="7"/>
      <c r="E8" s="8"/>
      <c r="F8" s="23"/>
      <c r="G8" s="24"/>
      <c r="H8" s="9"/>
      <c r="I8" s="1"/>
      <c r="J8" s="1"/>
    </row>
    <row r="9" spans="1:11" s="2" customFormat="1" ht="45" customHeight="1" x14ac:dyDescent="0.25">
      <c r="A9" s="26" t="str">
        <f>IF(B9="","",COUNTA($B$5:B9))</f>
        <v/>
      </c>
      <c r="B9" s="7"/>
      <c r="C9" s="23"/>
      <c r="D9" s="7"/>
      <c r="E9" s="8"/>
      <c r="F9" s="23"/>
      <c r="G9" s="24"/>
      <c r="H9" s="9"/>
      <c r="I9" s="1"/>
      <c r="J9" s="1"/>
    </row>
    <row r="10" spans="1:11" s="2" customFormat="1" ht="45" customHeight="1" x14ac:dyDescent="0.25">
      <c r="A10" s="26" t="str">
        <f>IF(B10="","",COUNTA($B$5:B10))</f>
        <v/>
      </c>
      <c r="B10" s="7"/>
      <c r="C10" s="23"/>
      <c r="D10" s="7"/>
      <c r="E10" s="8"/>
      <c r="F10" s="23"/>
      <c r="G10" s="24"/>
      <c r="H10" s="9"/>
      <c r="I10" s="1"/>
      <c r="J10" s="1"/>
    </row>
    <row r="11" spans="1:11" s="2" customFormat="1" ht="45" customHeight="1" x14ac:dyDescent="0.25">
      <c r="A11" s="26" t="str">
        <f>IF(B11="","",COUNTA($B$5:B11))</f>
        <v/>
      </c>
      <c r="B11" s="7"/>
      <c r="C11" s="23"/>
      <c r="D11" s="7"/>
      <c r="E11" s="8"/>
      <c r="F11" s="23"/>
      <c r="G11" s="24"/>
      <c r="H11" s="9"/>
      <c r="I11" s="1"/>
      <c r="J11" s="1"/>
    </row>
    <row r="12" spans="1:11" s="2" customFormat="1" ht="45" customHeight="1" x14ac:dyDescent="0.25">
      <c r="A12" s="26" t="str">
        <f>IF(B12="","",COUNTA($B$5:B12))</f>
        <v/>
      </c>
      <c r="B12" s="7"/>
      <c r="C12" s="23"/>
      <c r="D12" s="7"/>
      <c r="E12" s="8"/>
      <c r="F12" s="23"/>
      <c r="G12" s="24"/>
      <c r="H12" s="9"/>
      <c r="I12" s="1"/>
      <c r="J12" s="1"/>
    </row>
    <row r="13" spans="1:11" s="2" customFormat="1" ht="45" customHeight="1" x14ac:dyDescent="0.25">
      <c r="A13" s="26" t="str">
        <f>IF(B13="","",COUNTA($B$5:B13))</f>
        <v/>
      </c>
      <c r="B13" s="7"/>
      <c r="C13" s="23"/>
      <c r="D13" s="7"/>
      <c r="E13" s="8"/>
      <c r="F13" s="23"/>
      <c r="G13" s="24"/>
      <c r="H13" s="9"/>
      <c r="I13" s="1"/>
      <c r="J13" s="1"/>
    </row>
    <row r="14" spans="1:11" s="2" customFormat="1" ht="45" customHeight="1" x14ac:dyDescent="0.25">
      <c r="A14" s="26" t="str">
        <f>IF(B14="","",COUNTA($B$5:B14))</f>
        <v/>
      </c>
      <c r="B14" s="7"/>
      <c r="C14" s="23"/>
      <c r="D14" s="7"/>
      <c r="E14" s="8"/>
      <c r="F14" s="23"/>
      <c r="G14" s="24"/>
      <c r="H14" s="9"/>
      <c r="I14" s="1"/>
      <c r="J14" s="1"/>
    </row>
    <row r="15" spans="1:11" s="2" customFormat="1" ht="45" customHeight="1" x14ac:dyDescent="0.25">
      <c r="A15" s="26" t="str">
        <f>IF(B15="","",COUNTA($B$5:B15))</f>
        <v/>
      </c>
      <c r="B15" s="7"/>
      <c r="C15" s="23"/>
      <c r="D15" s="7"/>
      <c r="E15" s="8"/>
      <c r="F15" s="23"/>
      <c r="G15" s="24"/>
      <c r="H15" s="9"/>
      <c r="I15" s="1"/>
      <c r="J15" s="1"/>
    </row>
    <row r="16" spans="1:11" ht="39" customHeight="1" x14ac:dyDescent="0.25">
      <c r="A16" s="99" t="s">
        <v>26</v>
      </c>
      <c r="B16" s="100"/>
      <c r="C16" s="100"/>
      <c r="D16" s="100"/>
      <c r="E16" s="100"/>
      <c r="F16" s="100"/>
      <c r="G16" s="22">
        <f>SUM(G6:G15)</f>
        <v>0</v>
      </c>
      <c r="H16" s="25"/>
      <c r="I16" s="20"/>
      <c r="J16" s="20"/>
    </row>
    <row r="17" spans="1:10" ht="33" customHeight="1" x14ac:dyDescent="0.25">
      <c r="A17" s="102" t="s">
        <v>13</v>
      </c>
      <c r="B17" s="102"/>
      <c r="C17" s="102"/>
      <c r="D17" s="102"/>
      <c r="E17" s="102"/>
      <c r="F17" s="102"/>
      <c r="G17" s="102"/>
      <c r="H17" s="102"/>
      <c r="I17" s="20"/>
      <c r="J17" s="20"/>
    </row>
  </sheetData>
  <sheetProtection selectLockedCells="1" selectUnlockedCells="1"/>
  <autoFilter ref="A4:K17" xr:uid="{00000000-0009-0000-0000-000002000000}"/>
  <mergeCells count="4">
    <mergeCell ref="A2:H2"/>
    <mergeCell ref="A5:H5"/>
    <mergeCell ref="A16:F16"/>
    <mergeCell ref="A17:H17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4">
    <pageSetUpPr fitToPage="1"/>
  </sheetPr>
  <dimension ref="A1:E8"/>
  <sheetViews>
    <sheetView workbookViewId="0">
      <selection activeCell="D7" sqref="D7"/>
    </sheetView>
  </sheetViews>
  <sheetFormatPr defaultRowHeight="16.5" x14ac:dyDescent="0.25"/>
  <cols>
    <col min="1" max="1" width="21" customWidth="1"/>
    <col min="2" max="2" width="21.5" style="32" customWidth="1"/>
    <col min="3" max="4" width="20.125" style="32" customWidth="1"/>
    <col min="5" max="5" width="21.5" customWidth="1"/>
  </cols>
  <sheetData>
    <row r="1" spans="1:5" ht="19.5" x14ac:dyDescent="0.25">
      <c r="A1" s="103" t="s">
        <v>14</v>
      </c>
      <c r="B1" s="103"/>
      <c r="C1" s="103"/>
      <c r="D1" s="103"/>
      <c r="E1" s="103"/>
    </row>
    <row r="2" spans="1:5" s="31" customFormat="1" ht="19.5" x14ac:dyDescent="0.25">
      <c r="A2" s="33" t="s">
        <v>18</v>
      </c>
      <c r="B2" s="34" t="s">
        <v>19</v>
      </c>
      <c r="C2" s="34" t="s">
        <v>20</v>
      </c>
      <c r="D2" s="34" t="s">
        <v>21</v>
      </c>
      <c r="E2" s="33" t="s">
        <v>15</v>
      </c>
    </row>
    <row r="3" spans="1:5" ht="19.5" x14ac:dyDescent="0.25">
      <c r="A3" s="35" t="s">
        <v>7</v>
      </c>
      <c r="B3" s="39" t="e">
        <f>SUMIF('截至第1季(單位)'!#REF!,統計!A3,'截至第1季(單位)'!#REF!)+'截至第1季(單位)'!#REF!+'截至第1季(單位)'!#REF!+'截至第1季(單位)'!#REF!+'截至第1季(單位)'!#REF!+'截至第1季(單位)'!#REF!+'截至第1季(單位)'!#REF!+'截至第1季(單位)'!#REF!+'截至第1季(單位)'!#REF!+'截至第1季(單位)'!#REF!+'截至第1季(單位)'!#REF!</f>
        <v>#REF!</v>
      </c>
      <c r="C3" s="39" t="e">
        <f>SUMIF(#REF!,統計!A3,#REF!)</f>
        <v>#REF!</v>
      </c>
      <c r="D3" s="36"/>
      <c r="E3" s="39" t="e">
        <f>B3+C3+D3</f>
        <v>#REF!</v>
      </c>
    </row>
    <row r="4" spans="1:5" ht="19.5" x14ac:dyDescent="0.25">
      <c r="A4" s="35" t="s">
        <v>16</v>
      </c>
      <c r="B4" s="39">
        <f>SUMIF('截至第1季(單位)'!B16:B16,統計!A4,'截至第1季(單位)'!G16:G16)</f>
        <v>0</v>
      </c>
      <c r="C4" s="39" t="e">
        <f>SUMIF(#REF!,統計!A4,#REF!)</f>
        <v>#REF!</v>
      </c>
      <c r="D4" s="39">
        <f>SUMIF('第2季(肺炎)'!B6:B15,統計!A4,'第2季(肺炎)'!G6:G15)</f>
        <v>0</v>
      </c>
      <c r="E4" s="39" t="e">
        <f t="shared" ref="E4:E7" si="0">B4+C4+D4</f>
        <v>#REF!</v>
      </c>
    </row>
    <row r="5" spans="1:5" ht="19.5" x14ac:dyDescent="0.25">
      <c r="A5" s="35" t="s">
        <v>22</v>
      </c>
      <c r="B5" s="39" t="e">
        <f>SUMIF('截至第1季(單位)'!B16:B17,統計!A5,'截至第1季(單位)'!G16:G17)+'截至第1季(單位)'!#REF!</f>
        <v>#REF!</v>
      </c>
      <c r="C5" s="36"/>
      <c r="D5" s="36"/>
      <c r="E5" s="36" t="e">
        <f t="shared" si="0"/>
        <v>#REF!</v>
      </c>
    </row>
    <row r="6" spans="1:5" ht="19.5" x14ac:dyDescent="0.25">
      <c r="A6" s="35" t="s">
        <v>17</v>
      </c>
      <c r="B6" s="36" t="e">
        <f>'截至第1季(單位)'!#REF!</f>
        <v>#REF!</v>
      </c>
      <c r="C6" s="36"/>
      <c r="D6" s="36"/>
      <c r="E6" s="36" t="e">
        <f t="shared" si="0"/>
        <v>#REF!</v>
      </c>
    </row>
    <row r="7" spans="1:5" ht="19.5" x14ac:dyDescent="0.25">
      <c r="A7" s="33" t="s">
        <v>15</v>
      </c>
      <c r="B7" s="36" t="e">
        <f>SUM(B3:B6)</f>
        <v>#REF!</v>
      </c>
      <c r="C7" s="36" t="e">
        <f>SUM(C3:C6)</f>
        <v>#REF!</v>
      </c>
      <c r="D7" s="36">
        <f>SUM(D3:D6)</f>
        <v>0</v>
      </c>
      <c r="E7" s="36" t="e">
        <f t="shared" si="0"/>
        <v>#REF!</v>
      </c>
    </row>
    <row r="8" spans="1:5" s="31" customFormat="1" x14ac:dyDescent="0.25">
      <c r="A8" s="37"/>
      <c r="B8" s="38" t="e">
        <f>'截至第1季(單位)'!G16-統計!B7</f>
        <v>#REF!</v>
      </c>
      <c r="C8" s="38" t="e">
        <f>#REF!-統計!C7</f>
        <v>#REF!</v>
      </c>
      <c r="D8" s="38">
        <f>'第2季(肺炎)'!G16-統計!D7</f>
        <v>0</v>
      </c>
      <c r="E8" s="37"/>
    </row>
  </sheetData>
  <mergeCells count="1">
    <mergeCell ref="A1:E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5"/>
  <dimension ref="A1:F14"/>
  <sheetViews>
    <sheetView zoomScale="130" zoomScaleNormal="130" workbookViewId="0">
      <selection activeCell="A6" sqref="A6"/>
    </sheetView>
  </sheetViews>
  <sheetFormatPr defaultColWidth="9" defaultRowHeight="16.5" x14ac:dyDescent="0.25"/>
  <cols>
    <col min="1" max="1" width="10.125" style="29" bestFit="1" customWidth="1"/>
    <col min="2" max="2" width="30.75" style="29" bestFit="1" customWidth="1"/>
    <col min="3" max="16384" width="9" style="29"/>
  </cols>
  <sheetData>
    <row r="1" spans="1:6" ht="30" x14ac:dyDescent="0.25">
      <c r="A1" s="27">
        <v>181</v>
      </c>
      <c r="B1" s="28">
        <v>16618986000</v>
      </c>
      <c r="C1" s="27"/>
      <c r="D1" s="27"/>
      <c r="E1" s="27"/>
      <c r="F1" s="27"/>
    </row>
    <row r="2" spans="1:6" ht="30" x14ac:dyDescent="0.25">
      <c r="A2" s="27">
        <v>2</v>
      </c>
      <c r="B2" s="28">
        <v>36345000</v>
      </c>
      <c r="C2" s="27"/>
      <c r="D2" s="27"/>
      <c r="E2" s="27"/>
      <c r="F2" s="27"/>
    </row>
    <row r="3" spans="1:6" ht="30" x14ac:dyDescent="0.25">
      <c r="A3" s="27">
        <v>7</v>
      </c>
      <c r="B3" s="28">
        <v>1105960</v>
      </c>
      <c r="C3" s="27"/>
      <c r="D3" s="27"/>
      <c r="E3" s="27"/>
      <c r="F3" s="27"/>
    </row>
    <row r="4" spans="1:6" ht="30" x14ac:dyDescent="0.25">
      <c r="A4" s="27">
        <v>1</v>
      </c>
      <c r="B4" s="28">
        <v>119820000</v>
      </c>
      <c r="C4" s="27"/>
      <c r="D4" s="27"/>
      <c r="E4" s="27"/>
      <c r="F4" s="27"/>
    </row>
    <row r="5" spans="1:6" ht="30" x14ac:dyDescent="0.25">
      <c r="A5" s="30">
        <f>A1+A2+A3+A4</f>
        <v>191</v>
      </c>
      <c r="B5" s="30">
        <f>B1+B2+B3+B4</f>
        <v>16776256960</v>
      </c>
      <c r="C5" s="27"/>
      <c r="D5" s="27"/>
      <c r="E5" s="27"/>
      <c r="F5" s="27"/>
    </row>
    <row r="6" spans="1:6" ht="30" x14ac:dyDescent="0.25">
      <c r="A6" s="27">
        <v>12</v>
      </c>
      <c r="B6" s="28">
        <v>2056000000</v>
      </c>
      <c r="C6" s="27"/>
      <c r="D6" s="27"/>
      <c r="E6" s="27"/>
      <c r="F6" s="27"/>
    </row>
    <row r="7" spans="1:6" ht="30" x14ac:dyDescent="0.25">
      <c r="A7" s="27">
        <v>30</v>
      </c>
      <c r="B7" s="28">
        <v>153170000</v>
      </c>
      <c r="C7" s="27"/>
      <c r="D7" s="27"/>
      <c r="E7" s="27"/>
      <c r="F7" s="27"/>
    </row>
    <row r="8" spans="1:6" ht="30" x14ac:dyDescent="0.25">
      <c r="A8" s="30">
        <f>A6+A7</f>
        <v>42</v>
      </c>
      <c r="B8" s="30">
        <f>B6+B7</f>
        <v>2209170000</v>
      </c>
      <c r="C8" s="27"/>
      <c r="D8" s="27"/>
      <c r="E8" s="27"/>
      <c r="F8" s="27"/>
    </row>
    <row r="9" spans="1:6" ht="30" x14ac:dyDescent="0.25">
      <c r="A9" s="27"/>
      <c r="B9" s="27"/>
      <c r="C9" s="27"/>
      <c r="D9" s="27"/>
      <c r="E9" s="27"/>
      <c r="F9" s="27"/>
    </row>
    <row r="10" spans="1:6" ht="30" x14ac:dyDescent="0.25">
      <c r="A10" s="27"/>
      <c r="B10" s="27"/>
      <c r="C10" s="27"/>
      <c r="D10" s="27"/>
      <c r="E10" s="27"/>
      <c r="F10" s="27"/>
    </row>
    <row r="11" spans="1:6" ht="30" x14ac:dyDescent="0.25">
      <c r="A11" s="27"/>
      <c r="B11" s="27"/>
      <c r="C11" s="27"/>
      <c r="D11" s="27"/>
      <c r="E11" s="27"/>
      <c r="F11" s="27"/>
    </row>
    <row r="12" spans="1:6" ht="30" x14ac:dyDescent="0.25">
      <c r="A12" s="27"/>
      <c r="B12" s="27"/>
      <c r="C12" s="27"/>
      <c r="D12" s="27"/>
      <c r="E12" s="27"/>
      <c r="F12" s="27"/>
    </row>
    <row r="13" spans="1:6" ht="30" x14ac:dyDescent="0.25">
      <c r="A13" s="27"/>
      <c r="B13" s="27"/>
      <c r="C13" s="27"/>
      <c r="D13" s="27"/>
      <c r="E13" s="27"/>
      <c r="F13" s="27"/>
    </row>
    <row r="14" spans="1:6" ht="30" x14ac:dyDescent="0.25">
      <c r="A14" s="27"/>
      <c r="B14" s="27"/>
      <c r="C14" s="27"/>
      <c r="D14" s="27"/>
      <c r="E14" s="27"/>
      <c r="F14" s="27"/>
    </row>
  </sheetData>
  <phoneticPr fontId="6" type="noConversion"/>
  <pageMargins left="0.7" right="0.7" top="0.75" bottom="0.75" header="0.3" footer="0.3"/>
  <pageSetup paperSize="9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7</vt:i4>
      </vt:variant>
    </vt:vector>
  </HeadingPairs>
  <TitlesOfParts>
    <vt:vector size="13" baseType="lpstr">
      <vt:lpstr>截至第1季(單位)</vt:lpstr>
      <vt:lpstr>截至第1季(疫後)</vt:lpstr>
      <vt:lpstr>第2季(肺炎)</vt:lpstr>
      <vt:lpstr>第2季(疫後)</vt:lpstr>
      <vt:lpstr>統計</vt:lpstr>
      <vt:lpstr>工作表1</vt:lpstr>
      <vt:lpstr>'第2季(肺炎)'!Print_Area</vt:lpstr>
      <vt:lpstr>'第2季(疫後)'!Print_Area</vt:lpstr>
      <vt:lpstr>'截至第1季(單位)'!Print_Area</vt:lpstr>
      <vt:lpstr>'第2季(肺炎)'!Print_Titles</vt:lpstr>
      <vt:lpstr>'第2季(疫後)'!Print_Titles</vt:lpstr>
      <vt:lpstr>'截至第1季(疫後)'!Print_Titles</vt:lpstr>
      <vt:lpstr>'截至第1季(單位)'!Print_Titles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c0730</dc:creator>
  <cp:lastModifiedBy>林文晟</cp:lastModifiedBy>
  <cp:lastPrinted>2025-04-14T01:56:36Z</cp:lastPrinted>
  <dcterms:created xsi:type="dcterms:W3CDTF">2021-01-23T04:55:20Z</dcterms:created>
  <dcterms:modified xsi:type="dcterms:W3CDTF">2025-05-02T02:22:40Z</dcterms:modified>
</cp:coreProperties>
</file>